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\Бочарова\ВСЯ ТВЕРЬ\ВСЯ ТВЕРЬ 2024\Август\ВТ от 09.08.2024\"/>
    </mc:Choice>
  </mc:AlternateContent>
  <bookViews>
    <workbookView xWindow="0" yWindow="0" windowWidth="21570" windowHeight="11355"/>
  </bookViews>
  <sheets>
    <sheet name="бюджет и показатель" sheetId="2" r:id="rId1"/>
  </sheets>
  <definedNames>
    <definedName name="_xlnm.Print_Titles" localSheetId="0">'бюджет и показатель'!$17:$17</definedName>
    <definedName name="_xlnm.Print_Area" localSheetId="0">'бюджет и показатель'!$B$1:$AB$65</definedName>
  </definedNames>
  <calcPr calcId="152511"/>
</workbook>
</file>

<file path=xl/calcChain.xml><?xml version="1.0" encoding="utf-8"?>
<calcChain xmlns="http://schemas.openxmlformats.org/spreadsheetml/2006/main">
  <c r="U53" i="2" l="1"/>
  <c r="U42" i="2" l="1"/>
  <c r="U51" i="2"/>
  <c r="AA53" i="2" l="1"/>
  <c r="V24" i="2"/>
  <c r="W24" i="2"/>
  <c r="X24" i="2"/>
  <c r="Y24" i="2"/>
  <c r="Z24" i="2"/>
  <c r="U24" i="2"/>
  <c r="AA32" i="2"/>
  <c r="V25" i="2"/>
  <c r="W25" i="2"/>
  <c r="X25" i="2"/>
  <c r="Y25" i="2"/>
  <c r="Z25" i="2"/>
  <c r="AA25" i="2"/>
  <c r="U25" i="2"/>
  <c r="AA31" i="2"/>
  <c r="AA64" i="2" l="1"/>
  <c r="AA63" i="2"/>
  <c r="AA62" i="2"/>
  <c r="AA61" i="2"/>
  <c r="AA60" i="2"/>
  <c r="AA59" i="2"/>
  <c r="AA58" i="2"/>
  <c r="AA56" i="2"/>
  <c r="AA55" i="2"/>
  <c r="AA52" i="2"/>
  <c r="AA51" i="2"/>
  <c r="AA50" i="2"/>
  <c r="AA49" i="2"/>
  <c r="AA47" i="2"/>
  <c r="AA46" i="2"/>
  <c r="AA45" i="2"/>
  <c r="AA44" i="2"/>
  <c r="Z43" i="2"/>
  <c r="Y43" i="2"/>
  <c r="X43" i="2"/>
  <c r="W43" i="2"/>
  <c r="V43" i="2"/>
  <c r="U43" i="2"/>
  <c r="Z42" i="2"/>
  <c r="Y42" i="2"/>
  <c r="X42" i="2"/>
  <c r="W42" i="2"/>
  <c r="V42" i="2"/>
  <c r="Z41" i="2"/>
  <c r="Z18" i="2" s="1"/>
  <c r="Y41" i="2"/>
  <c r="X41" i="2"/>
  <c r="W41" i="2"/>
  <c r="W18" i="2" s="1"/>
  <c r="V41" i="2"/>
  <c r="V18" i="2" s="1"/>
  <c r="U41" i="2"/>
  <c r="AA40" i="2"/>
  <c r="AA38" i="2"/>
  <c r="AA35" i="2"/>
  <c r="AA33" i="2"/>
  <c r="AA27" i="2"/>
  <c r="AA24" i="2" s="1"/>
  <c r="AA26" i="2"/>
  <c r="Y18" i="2"/>
  <c r="X18" i="2"/>
  <c r="AA23" i="2"/>
  <c r="AA22" i="2"/>
  <c r="AA21" i="2"/>
  <c r="U20" i="2"/>
  <c r="V20" i="2" s="1"/>
  <c r="W20" i="2" s="1"/>
  <c r="X20" i="2" s="1"/>
  <c r="Y20" i="2" s="1"/>
  <c r="Z20" i="2" s="1"/>
  <c r="AA20" i="2" s="1"/>
  <c r="AA43" i="2" l="1"/>
  <c r="U18" i="2"/>
  <c r="AA41" i="2"/>
  <c r="AA18" i="2" s="1"/>
  <c r="AA42" i="2"/>
</calcChain>
</file>

<file path=xl/sharedStrings.xml><?xml version="1.0" encoding="utf-8"?>
<sst xmlns="http://schemas.openxmlformats.org/spreadsheetml/2006/main" count="117" uniqueCount="73">
  <si>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</si>
  <si>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</si>
  <si>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</si>
  <si>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</si>
  <si>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</si>
  <si>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</si>
  <si>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</si>
  <si>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</si>
  <si>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</si>
  <si>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</si>
  <si>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</si>
  <si>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</si>
  <si>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</si>
  <si>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</si>
  <si>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</si>
  <si>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</si>
  <si>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</si>
  <si>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</si>
  <si>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</si>
  <si>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</si>
  <si>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</si>
  <si>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</si>
  <si>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</si>
  <si>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</si>
  <si>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</si>
  <si>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</si>
  <si>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</si>
  <si>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</si>
  <si>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</si>
  <si>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</si>
  <si>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</si>
  <si>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</si>
  <si>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</si>
  <si>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</si>
  <si>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</si>
  <si>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</si>
  <si>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</si>
  <si>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</si>
  <si>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</si>
  <si>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</si>
  <si>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</si>
  <si>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</si>
  <si>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</si>
  <si>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</si>
  <si>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</si>
  <si>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</si>
  <si>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</si>
  <si>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</si>
  <si>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</si>
  <si>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</si>
  <si>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</si>
  <si>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</si>
  <si>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</si>
  <si>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</si>
  <si>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</si>
  <si>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</si>
  <si>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</si>
  <si>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</si>
  <si>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</si>
  <si>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</si>
  <si>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t>соответствует показателям стратегии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</si>
  <si>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</si>
  <si>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в случае выделения доп финансирования увеличим показатель (экономии средств)</t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</si>
  <si>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</si>
  <si>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навигации, информационных табличек на здания с указанием матричного штрихового кода (QR-код)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</si>
  <si>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</si>
  <si>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Показатель 4 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стендов; информационных табличек на здания с указанием матричного штрихового кода (QR-код); знаков туристской навигации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</si>
  <si>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«Разработка, изготовление и размещение рекламных печатных презентационных материалов о городе Твери»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</si>
  <si>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</si>
  <si>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навигации, информационных табличек на здания с указанием матричного штрихового кода (QR-код) и информационно-туристических стендов на дорогах местного значения и в зонах рекреации»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</si>
  <si>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</si>
  <si>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t>уточнить у МАУ АСЭР + 3 тыс чел Гастрофест</t>
  </si>
  <si>
    <t xml:space="preserve">Приложение
к постановлению Администрации города Твери
от 08.08.2024 года № 559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</si>
</sst>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center" vertical="center" wrapText="1"/>
    </xf>
    <xf numFmtId="164" fontId="23" fillId="2" borderId="4" xfId="0" applyNumberFormat="1" applyFont="1" applyFill="1" applyBorder="1" applyAlignment="1">
      <alignment horizontal="center" vertical="center"/>
    </xf>
    <xf numFmtId="164" fontId="25" fillId="3" borderId="4" xfId="0" applyNumberFormat="1" applyFont="1" applyFill="1" applyBorder="1" applyAlignment="1">
      <alignment horizontal="center" vertical="center"/>
    </xf>
    <xf numFmtId="164" fontId="26" fillId="3" borderId="4" xfId="0" applyNumberFormat="1" applyFont="1" applyFill="1" applyBorder="1" applyAlignment="1">
      <alignment horizontal="center" vertical="center" wrapText="1"/>
    </xf>
    <xf numFmtId="3" fontId="23" fillId="5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2"/>
  <sheetViews>
    <sheetView tabSelected="1" view="pageBreakPreview" topLeftCell="A6" zoomScaleNormal="100" zoomScaleSheetLayoutView="100" workbookViewId="0">
      <pane xSplit="20" ySplit="13" topLeftCell="U19" activePane="bottomRight" state="frozen"/>
      <selection activeCell="A6" sqref="A6"/>
      <selection pane="topRight" activeCell="U6" sqref="U6"/>
      <selection pane="bottomLeft" activeCell="A19" sqref="A19"/>
      <selection pane="bottomRight" activeCell="W5" sqref="W5:AB7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83.28515625" customWidth="1"/>
    <col min="20" max="20" width="13.28515625" customWidth="1"/>
    <col min="21" max="21" width="11.85546875" bestFit="1" customWidth="1"/>
    <col min="22" max="23" width="11.85546875" style="57" bestFit="1" customWidth="1"/>
    <col min="24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35"/>
      <c r="Y1" s="135"/>
      <c r="Z1" s="135"/>
      <c r="AA1" s="135"/>
      <c r="AB1" s="135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6" t="s">
        <v>0</v>
      </c>
      <c r="Y2" s="136"/>
      <c r="Z2" s="136"/>
      <c r="AA2" s="136"/>
      <c r="AB2" s="136"/>
      <c r="AC2" s="4"/>
      <c r="AD2" s="5"/>
      <c r="AE2" s="5"/>
      <c r="AF2" s="5"/>
      <c r="AG2" s="5"/>
    </row>
    <row r="3" spans="1:34" ht="9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99"/>
      <c r="Y3" s="99"/>
      <c r="Z3" s="99"/>
      <c r="AA3" s="99"/>
      <c r="AB3" s="9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99"/>
      <c r="Y4" s="99"/>
      <c r="Z4" s="99"/>
      <c r="AA4" s="99"/>
      <c r="AB4" s="99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37" t="s">
        <v>72</v>
      </c>
      <c r="X5" s="137"/>
      <c r="Y5" s="137"/>
      <c r="Z5" s="137"/>
      <c r="AA5" s="137"/>
      <c r="AB5" s="137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37"/>
      <c r="X6" s="137"/>
      <c r="Y6" s="137"/>
      <c r="Z6" s="137"/>
      <c r="AA6" s="137"/>
      <c r="AB6" s="137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37"/>
      <c r="X7" s="137"/>
      <c r="Y7" s="137"/>
      <c r="Z7" s="137"/>
      <c r="AA7" s="137"/>
      <c r="AB7" s="137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37" t="s">
        <v>55</v>
      </c>
      <c r="X8" s="138"/>
      <c r="Y8" s="138"/>
      <c r="Z8" s="138"/>
      <c r="AA8" s="138"/>
      <c r="AB8" s="138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39" t="s">
        <v>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34" t="s">
        <v>45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28" t="s">
        <v>2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1"/>
      <c r="AD12" s="12"/>
      <c r="AE12" s="12"/>
      <c r="AF12" s="12"/>
      <c r="AG12" s="17"/>
      <c r="AH12" s="17"/>
    </row>
    <row r="13" spans="1:34" ht="11.25" customHeight="1" x14ac:dyDescent="0.25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1" customFormat="1" ht="15" customHeight="1" x14ac:dyDescent="0.25">
      <c r="A14" s="70"/>
      <c r="B14" s="129" t="s">
        <v>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132" t="s">
        <v>4</v>
      </c>
      <c r="T14" s="132" t="s">
        <v>5</v>
      </c>
      <c r="U14" s="132" t="s">
        <v>6</v>
      </c>
      <c r="V14" s="132"/>
      <c r="W14" s="132"/>
      <c r="X14" s="132"/>
      <c r="Y14" s="132"/>
      <c r="Z14" s="132"/>
      <c r="AA14" s="132" t="s">
        <v>7</v>
      </c>
      <c r="AB14" s="132"/>
      <c r="AC14" s="70"/>
    </row>
    <row r="15" spans="1:34" s="71" customFormat="1" ht="15" customHeight="1" x14ac:dyDescent="0.25">
      <c r="A15" s="70"/>
      <c r="B15" s="133" t="s">
        <v>8</v>
      </c>
      <c r="C15" s="133"/>
      <c r="D15" s="133"/>
      <c r="E15" s="133" t="s">
        <v>9</v>
      </c>
      <c r="F15" s="133"/>
      <c r="G15" s="133" t="s">
        <v>10</v>
      </c>
      <c r="H15" s="133"/>
      <c r="I15" s="119" t="s">
        <v>11</v>
      </c>
      <c r="J15" s="120"/>
      <c r="K15" s="120"/>
      <c r="L15" s="120"/>
      <c r="M15" s="120"/>
      <c r="N15" s="120"/>
      <c r="O15" s="120"/>
      <c r="P15" s="120"/>
      <c r="Q15" s="120"/>
      <c r="R15" s="121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70"/>
    </row>
    <row r="16" spans="1:34" s="71" customFormat="1" ht="30" customHeight="1" x14ac:dyDescent="0.25">
      <c r="A16" s="70"/>
      <c r="B16" s="133"/>
      <c r="C16" s="133"/>
      <c r="D16" s="133"/>
      <c r="E16" s="133"/>
      <c r="F16" s="133"/>
      <c r="G16" s="133"/>
      <c r="H16" s="133"/>
      <c r="I16" s="122"/>
      <c r="J16" s="123"/>
      <c r="K16" s="123"/>
      <c r="L16" s="123"/>
      <c r="M16" s="123"/>
      <c r="N16" s="123"/>
      <c r="O16" s="123"/>
      <c r="P16" s="123"/>
      <c r="Q16" s="123"/>
      <c r="R16" s="124"/>
      <c r="S16" s="132"/>
      <c r="T16" s="132"/>
      <c r="U16" s="100">
        <v>2024</v>
      </c>
      <c r="V16" s="100">
        <v>2025</v>
      </c>
      <c r="W16" s="100">
        <v>2026</v>
      </c>
      <c r="X16" s="100">
        <v>2027</v>
      </c>
      <c r="Y16" s="100">
        <v>2028</v>
      </c>
      <c r="Z16" s="100">
        <v>2029</v>
      </c>
      <c r="AA16" s="100" t="s">
        <v>12</v>
      </c>
      <c r="AB16" s="100" t="s">
        <v>13</v>
      </c>
      <c r="AC16" s="70"/>
    </row>
    <row r="17" spans="1:35" s="71" customFormat="1" ht="15.75" customHeight="1" x14ac:dyDescent="0.25">
      <c r="A17" s="70"/>
      <c r="B17" s="101">
        <v>1</v>
      </c>
      <c r="C17" s="101">
        <v>2</v>
      </c>
      <c r="D17" s="101">
        <v>3</v>
      </c>
      <c r="E17" s="101">
        <v>4</v>
      </c>
      <c r="F17" s="101">
        <v>5</v>
      </c>
      <c r="G17" s="101">
        <v>6</v>
      </c>
      <c r="H17" s="101">
        <v>7</v>
      </c>
      <c r="I17" s="101">
        <v>8</v>
      </c>
      <c r="J17" s="101">
        <v>9</v>
      </c>
      <c r="K17" s="101">
        <v>10</v>
      </c>
      <c r="L17" s="101">
        <v>11</v>
      </c>
      <c r="M17" s="101">
        <v>12</v>
      </c>
      <c r="N17" s="101">
        <v>13</v>
      </c>
      <c r="O17" s="101">
        <v>14</v>
      </c>
      <c r="P17" s="101">
        <v>15</v>
      </c>
      <c r="Q17" s="101">
        <v>16</v>
      </c>
      <c r="R17" s="101">
        <v>17</v>
      </c>
      <c r="S17" s="100">
        <v>18</v>
      </c>
      <c r="T17" s="100">
        <v>19</v>
      </c>
      <c r="U17" s="100">
        <v>20</v>
      </c>
      <c r="V17" s="100">
        <v>21</v>
      </c>
      <c r="W17" s="100">
        <v>22</v>
      </c>
      <c r="X17" s="100">
        <v>23</v>
      </c>
      <c r="Y17" s="100">
        <v>24</v>
      </c>
      <c r="Z17" s="100">
        <v>25</v>
      </c>
      <c r="AA17" s="100">
        <v>26</v>
      </c>
      <c r="AB17" s="100">
        <v>27</v>
      </c>
      <c r="AC17" s="70"/>
    </row>
    <row r="18" spans="1:35" s="71" customFormat="1" ht="33.75" customHeight="1" x14ac:dyDescent="0.3">
      <c r="A18" s="70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117">
        <f t="shared" ref="U18:AA18" si="0">U24+U41</f>
        <v>3850.6</v>
      </c>
      <c r="V18" s="91">
        <f t="shared" si="0"/>
        <v>3000.6</v>
      </c>
      <c r="W18" s="91">
        <f t="shared" si="0"/>
        <v>3000.6</v>
      </c>
      <c r="X18" s="91">
        <f t="shared" si="0"/>
        <v>3000.6</v>
      </c>
      <c r="Y18" s="91">
        <f t="shared" si="0"/>
        <v>3000.6</v>
      </c>
      <c r="Z18" s="91">
        <f t="shared" si="0"/>
        <v>3000.6</v>
      </c>
      <c r="AA18" s="91">
        <f t="shared" si="0"/>
        <v>18853.599999999999</v>
      </c>
      <c r="AB18" s="60">
        <v>2029</v>
      </c>
      <c r="AC18" s="72"/>
      <c r="AD18" s="26"/>
      <c r="AE18" s="26"/>
    </row>
    <row r="19" spans="1:35" s="71" customFormat="1" ht="36" customHeight="1" x14ac:dyDescent="0.3">
      <c r="A19" s="70"/>
      <c r="B19" s="73"/>
      <c r="C19" s="73"/>
      <c r="D19" s="73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102" t="s">
        <v>30</v>
      </c>
      <c r="T19" s="78"/>
      <c r="U19" s="61"/>
      <c r="V19" s="61"/>
      <c r="W19" s="61"/>
      <c r="X19" s="61"/>
      <c r="Y19" s="61"/>
      <c r="Z19" s="61"/>
      <c r="AA19" s="61"/>
      <c r="AB19" s="78"/>
      <c r="AC19" s="72"/>
    </row>
    <row r="20" spans="1:35" s="71" customFormat="1" ht="19.5" customHeight="1" x14ac:dyDescent="0.3">
      <c r="A20" s="70"/>
      <c r="B20" s="73"/>
      <c r="C20" s="73"/>
      <c r="D20" s="73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103" t="s">
        <v>20</v>
      </c>
      <c r="T20" s="62" t="s">
        <v>16</v>
      </c>
      <c r="U20" s="81">
        <f>193730*101.5/100</f>
        <v>196635.95</v>
      </c>
      <c r="V20" s="81">
        <f>U20*101.5/100</f>
        <v>199585.48925000001</v>
      </c>
      <c r="W20" s="81">
        <f>V20*101.5/100</f>
        <v>202579.27158875001</v>
      </c>
      <c r="X20" s="81">
        <f>W20*101.5/100</f>
        <v>205617.96066258126</v>
      </c>
      <c r="Y20" s="81">
        <f>X20*101.5/100</f>
        <v>208702.23007251997</v>
      </c>
      <c r="Z20" s="81">
        <f>Y20*101.5/100</f>
        <v>211832.76352360778</v>
      </c>
      <c r="AA20" s="81">
        <f>Z20</f>
        <v>211832.76352360778</v>
      </c>
      <c r="AB20" s="63">
        <v>2029</v>
      </c>
      <c r="AC20" s="72"/>
      <c r="AD20" s="27"/>
      <c r="AF20" s="58"/>
      <c r="AG20" s="58"/>
      <c r="AH20" s="58"/>
      <c r="AI20" s="58"/>
    </row>
    <row r="21" spans="1:35" s="71" customFormat="1" ht="42" customHeight="1" x14ac:dyDescent="0.3">
      <c r="A21" s="70"/>
      <c r="B21" s="73"/>
      <c r="C21" s="73"/>
      <c r="D21" s="73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104" t="s">
        <v>21</v>
      </c>
      <c r="T21" s="62" t="s">
        <v>17</v>
      </c>
      <c r="U21" s="81">
        <v>4150</v>
      </c>
      <c r="V21" s="81">
        <v>4200</v>
      </c>
      <c r="W21" s="81">
        <v>4250</v>
      </c>
      <c r="X21" s="81">
        <v>4300</v>
      </c>
      <c r="Y21" s="81">
        <v>4350</v>
      </c>
      <c r="Z21" s="81">
        <v>4400</v>
      </c>
      <c r="AA21" s="81">
        <f>Z21</f>
        <v>4400</v>
      </c>
      <c r="AB21" s="78">
        <v>2029</v>
      </c>
      <c r="AC21" s="72"/>
      <c r="AD21" s="27"/>
    </row>
    <row r="22" spans="1:35" s="71" customFormat="1" ht="58.5" customHeight="1" x14ac:dyDescent="0.3">
      <c r="A22" s="70"/>
      <c r="B22" s="73"/>
      <c r="C22" s="73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28"/>
      <c r="S22" s="104" t="s">
        <v>22</v>
      </c>
      <c r="T22" s="62" t="s">
        <v>16</v>
      </c>
      <c r="U22" s="61">
        <v>700</v>
      </c>
      <c r="V22" s="61">
        <v>730</v>
      </c>
      <c r="W22" s="61">
        <v>760</v>
      </c>
      <c r="X22" s="61">
        <v>790</v>
      </c>
      <c r="Y22" s="61">
        <v>820</v>
      </c>
      <c r="Z22" s="61">
        <v>850</v>
      </c>
      <c r="AA22" s="61">
        <f>Z22</f>
        <v>850</v>
      </c>
      <c r="AB22" s="78">
        <v>2029</v>
      </c>
      <c r="AC22" s="72"/>
      <c r="AD22" s="27"/>
    </row>
    <row r="23" spans="1:35" s="71" customFormat="1" ht="41.25" customHeight="1" x14ac:dyDescent="0.3">
      <c r="A23" s="70"/>
      <c r="B23" s="73"/>
      <c r="C23" s="73"/>
      <c r="D23" s="73"/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28"/>
      <c r="S23" s="103" t="s">
        <v>61</v>
      </c>
      <c r="T23" s="62" t="s">
        <v>34</v>
      </c>
      <c r="U23" s="82">
        <v>38.5</v>
      </c>
      <c r="V23" s="82">
        <v>39</v>
      </c>
      <c r="W23" s="82">
        <v>39.6</v>
      </c>
      <c r="X23" s="82">
        <v>40.1</v>
      </c>
      <c r="Y23" s="82">
        <v>40.700000000000003</v>
      </c>
      <c r="Z23" s="82">
        <v>41.2</v>
      </c>
      <c r="AA23" s="82">
        <f>Z23</f>
        <v>41.2</v>
      </c>
      <c r="AB23" s="78">
        <v>2029</v>
      </c>
      <c r="AC23" s="67" t="s">
        <v>19</v>
      </c>
      <c r="AD23" s="98" t="s">
        <v>60</v>
      </c>
    </row>
    <row r="24" spans="1:35" s="71" customFormat="1" ht="42.75" customHeight="1" x14ac:dyDescent="0.3">
      <c r="A24" s="70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38</v>
      </c>
      <c r="T24" s="64" t="s">
        <v>15</v>
      </c>
      <c r="U24" s="77">
        <f>U27+U32</f>
        <v>200</v>
      </c>
      <c r="V24" s="77">
        <f t="shared" ref="V24:AA24" si="1">V27+V32</f>
        <v>200</v>
      </c>
      <c r="W24" s="77">
        <f t="shared" si="1"/>
        <v>200</v>
      </c>
      <c r="X24" s="77">
        <f t="shared" si="1"/>
        <v>200</v>
      </c>
      <c r="Y24" s="77">
        <f t="shared" si="1"/>
        <v>200</v>
      </c>
      <c r="Z24" s="77">
        <f t="shared" si="1"/>
        <v>200</v>
      </c>
      <c r="AA24" s="112">
        <f t="shared" si="1"/>
        <v>1200</v>
      </c>
      <c r="AB24" s="64">
        <v>2029</v>
      </c>
      <c r="AC24" s="72"/>
    </row>
    <row r="25" spans="1:35" s="71" customFormat="1" ht="94.5" customHeight="1" x14ac:dyDescent="0.3">
      <c r="A25" s="70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105" t="s">
        <v>64</v>
      </c>
      <c r="T25" s="62" t="s">
        <v>17</v>
      </c>
      <c r="U25" s="78">
        <f>U28+U29+U30</f>
        <v>87</v>
      </c>
      <c r="V25" s="78">
        <f t="shared" ref="V25:AA25" si="2">V28+V29+V30</f>
        <v>95</v>
      </c>
      <c r="W25" s="78">
        <f t="shared" si="2"/>
        <v>95</v>
      </c>
      <c r="X25" s="78">
        <f t="shared" si="2"/>
        <v>95</v>
      </c>
      <c r="Y25" s="78">
        <f t="shared" si="2"/>
        <v>96</v>
      </c>
      <c r="Z25" s="78">
        <f t="shared" si="2"/>
        <v>97</v>
      </c>
      <c r="AA25" s="78">
        <f t="shared" si="2"/>
        <v>97</v>
      </c>
      <c r="AB25" s="78">
        <v>2029</v>
      </c>
      <c r="AC25" s="72"/>
      <c r="AD25" s="98"/>
    </row>
    <row r="26" spans="1:35" s="71" customFormat="1" ht="56.25" customHeight="1" x14ac:dyDescent="0.3">
      <c r="A26" s="70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105" t="s">
        <v>42</v>
      </c>
      <c r="T26" s="62" t="s">
        <v>17</v>
      </c>
      <c r="U26" s="86">
        <v>8</v>
      </c>
      <c r="V26" s="86">
        <v>8</v>
      </c>
      <c r="W26" s="86">
        <v>8</v>
      </c>
      <c r="X26" s="86">
        <v>8</v>
      </c>
      <c r="Y26" s="86">
        <v>8</v>
      </c>
      <c r="Z26" s="86">
        <v>8</v>
      </c>
      <c r="AA26" s="86">
        <f>SUM(U26:Z26)</f>
        <v>48</v>
      </c>
      <c r="AB26" s="78">
        <v>2029</v>
      </c>
      <c r="AC26" s="72"/>
    </row>
    <row r="27" spans="1:35" s="71" customFormat="1" ht="114" customHeight="1" x14ac:dyDescent="0.3">
      <c r="A27" s="70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105" t="s">
        <v>69</v>
      </c>
      <c r="T27" s="62" t="s">
        <v>15</v>
      </c>
      <c r="U27" s="83">
        <v>150</v>
      </c>
      <c r="V27" s="83">
        <v>150</v>
      </c>
      <c r="W27" s="83">
        <v>150</v>
      </c>
      <c r="X27" s="83">
        <v>150</v>
      </c>
      <c r="Y27" s="83">
        <v>150</v>
      </c>
      <c r="Z27" s="83">
        <v>150</v>
      </c>
      <c r="AA27" s="83">
        <f>SUM(U27:Z27)</f>
        <v>900</v>
      </c>
      <c r="AB27" s="78">
        <v>2029</v>
      </c>
      <c r="AC27" s="72"/>
    </row>
    <row r="28" spans="1:35" s="71" customFormat="1" ht="57.75" customHeight="1" x14ac:dyDescent="0.3">
      <c r="A28" s="70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105" t="s">
        <v>43</v>
      </c>
      <c r="T28" s="65" t="s">
        <v>17</v>
      </c>
      <c r="U28" s="76">
        <v>39</v>
      </c>
      <c r="V28" s="76">
        <v>39</v>
      </c>
      <c r="W28" s="76">
        <v>39</v>
      </c>
      <c r="X28" s="76">
        <v>39</v>
      </c>
      <c r="Y28" s="76">
        <v>39</v>
      </c>
      <c r="Z28" s="76">
        <v>39</v>
      </c>
      <c r="AA28" s="76">
        <v>39</v>
      </c>
      <c r="AB28" s="78">
        <v>2029</v>
      </c>
      <c r="AC28" s="72"/>
    </row>
    <row r="29" spans="1:35" s="71" customFormat="1" ht="56.25" customHeight="1" x14ac:dyDescent="0.3">
      <c r="A29" s="70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105" t="s">
        <v>44</v>
      </c>
      <c r="T29" s="65" t="s">
        <v>17</v>
      </c>
      <c r="U29" s="76">
        <v>43</v>
      </c>
      <c r="V29" s="76">
        <v>43</v>
      </c>
      <c r="W29" s="76">
        <v>43</v>
      </c>
      <c r="X29" s="76">
        <v>43</v>
      </c>
      <c r="Y29" s="76">
        <v>44</v>
      </c>
      <c r="Z29" s="76">
        <v>45</v>
      </c>
      <c r="AA29" s="76">
        <v>45</v>
      </c>
      <c r="AB29" s="78">
        <v>2029</v>
      </c>
      <c r="AC29" s="72"/>
    </row>
    <row r="30" spans="1:35" s="71" customFormat="1" ht="38.25" customHeight="1" x14ac:dyDescent="0.3">
      <c r="A30" s="70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5" t="s">
        <v>65</v>
      </c>
      <c r="T30" s="65" t="s">
        <v>17</v>
      </c>
      <c r="U30" s="76">
        <v>5</v>
      </c>
      <c r="V30" s="76">
        <v>13</v>
      </c>
      <c r="W30" s="76">
        <v>13</v>
      </c>
      <c r="X30" s="76">
        <v>13</v>
      </c>
      <c r="Y30" s="76">
        <v>13</v>
      </c>
      <c r="Z30" s="76">
        <v>13</v>
      </c>
      <c r="AA30" s="76">
        <v>13</v>
      </c>
      <c r="AB30" s="78">
        <v>2029</v>
      </c>
      <c r="AC30" s="72"/>
      <c r="AD30" s="98" t="s">
        <v>62</v>
      </c>
    </row>
    <row r="31" spans="1:35" s="71" customFormat="1" ht="94.5" customHeight="1" x14ac:dyDescent="0.3">
      <c r="A31" s="70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5"/>
      <c r="S31" s="103" t="s">
        <v>66</v>
      </c>
      <c r="T31" s="65" t="s">
        <v>17</v>
      </c>
      <c r="U31" s="76">
        <v>8</v>
      </c>
      <c r="V31" s="76">
        <v>0</v>
      </c>
      <c r="W31" s="76">
        <v>0</v>
      </c>
      <c r="X31" s="76">
        <v>1</v>
      </c>
      <c r="Y31" s="76">
        <v>1</v>
      </c>
      <c r="Z31" s="76">
        <v>1</v>
      </c>
      <c r="AA31" s="76">
        <f>U31+V31+W31+X31+Y31+Z31</f>
        <v>11</v>
      </c>
      <c r="AB31" s="78">
        <v>2029</v>
      </c>
      <c r="AC31" s="72"/>
      <c r="AD31" s="98"/>
    </row>
    <row r="32" spans="1:35" s="71" customFormat="1" ht="42.75" customHeight="1" x14ac:dyDescent="0.3">
      <c r="A32" s="70"/>
      <c r="B32" s="32"/>
      <c r="C32" s="32"/>
      <c r="D32" s="32"/>
      <c r="E32" s="36"/>
      <c r="F32" s="36"/>
      <c r="G32" s="36"/>
      <c r="H32" s="36"/>
      <c r="I32" s="36"/>
      <c r="J32" s="32"/>
      <c r="K32" s="32"/>
      <c r="L32" s="32"/>
      <c r="M32" s="32"/>
      <c r="N32" s="32"/>
      <c r="O32" s="32"/>
      <c r="P32" s="32"/>
      <c r="Q32" s="32"/>
      <c r="R32" s="32"/>
      <c r="S32" s="102" t="s">
        <v>67</v>
      </c>
      <c r="T32" s="78" t="s">
        <v>15</v>
      </c>
      <c r="U32" s="82">
        <v>50</v>
      </c>
      <c r="V32" s="82">
        <v>50</v>
      </c>
      <c r="W32" s="82">
        <v>50</v>
      </c>
      <c r="X32" s="82">
        <v>50</v>
      </c>
      <c r="Y32" s="82">
        <v>50</v>
      </c>
      <c r="Z32" s="82">
        <v>50</v>
      </c>
      <c r="AA32" s="82">
        <f>U32+V32+W32+X32+Y32+Z32</f>
        <v>300</v>
      </c>
      <c r="AB32" s="76">
        <v>2029</v>
      </c>
      <c r="AC32" s="72"/>
    </row>
    <row r="33" spans="1:29" s="71" customFormat="1" ht="21" customHeight="1" x14ac:dyDescent="0.3">
      <c r="A33" s="70"/>
      <c r="B33" s="73"/>
      <c r="C33" s="73"/>
      <c r="D33" s="73"/>
      <c r="E33" s="74"/>
      <c r="F33" s="74"/>
      <c r="G33" s="74"/>
      <c r="H33" s="74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106" t="s">
        <v>70</v>
      </c>
      <c r="T33" s="78" t="s">
        <v>17</v>
      </c>
      <c r="U33" s="86">
        <v>3</v>
      </c>
      <c r="V33" s="86">
        <v>3</v>
      </c>
      <c r="W33" s="86">
        <v>3</v>
      </c>
      <c r="X33" s="86">
        <v>3</v>
      </c>
      <c r="Y33" s="86">
        <v>3</v>
      </c>
      <c r="Z33" s="86">
        <v>3</v>
      </c>
      <c r="AA33" s="87">
        <f>U33+V33+W33+X33+Y33+Z33</f>
        <v>18</v>
      </c>
      <c r="AB33" s="76">
        <v>2029</v>
      </c>
      <c r="AC33" s="72"/>
    </row>
    <row r="34" spans="1:29" s="71" customFormat="1" ht="41.25" customHeight="1" x14ac:dyDescent="0.3">
      <c r="A34" s="70"/>
      <c r="B34" s="32"/>
      <c r="C34" s="32"/>
      <c r="D34" s="32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106" t="s">
        <v>35</v>
      </c>
      <c r="T34" s="78" t="s">
        <v>18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  <c r="AB34" s="76">
        <v>2029</v>
      </c>
      <c r="AC34" s="72"/>
    </row>
    <row r="35" spans="1:29" s="71" customFormat="1" ht="27" customHeight="1" x14ac:dyDescent="0.3">
      <c r="A35" s="70"/>
      <c r="B35" s="73"/>
      <c r="C35" s="73"/>
      <c r="D35" s="73"/>
      <c r="E35" s="74"/>
      <c r="F35" s="74"/>
      <c r="G35" s="74"/>
      <c r="H35" s="74"/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106" t="s">
        <v>28</v>
      </c>
      <c r="T35" s="76" t="s">
        <v>17</v>
      </c>
      <c r="U35" s="76">
        <v>225</v>
      </c>
      <c r="V35" s="76">
        <v>225</v>
      </c>
      <c r="W35" s="76">
        <v>225</v>
      </c>
      <c r="X35" s="76">
        <v>225</v>
      </c>
      <c r="Y35" s="76">
        <v>225</v>
      </c>
      <c r="Z35" s="76">
        <v>225</v>
      </c>
      <c r="AA35" s="84">
        <f>SUM(U35:Z35)</f>
        <v>1350</v>
      </c>
      <c r="AB35" s="76">
        <v>2029</v>
      </c>
      <c r="AC35" s="72"/>
    </row>
    <row r="36" spans="1:29" s="71" customFormat="1" ht="39" customHeight="1" x14ac:dyDescent="0.3">
      <c r="A36" s="70"/>
      <c r="B36" s="73"/>
      <c r="C36" s="73"/>
      <c r="D36" s="73"/>
      <c r="E36" s="74"/>
      <c r="F36" s="74"/>
      <c r="G36" s="74"/>
      <c r="H36" s="7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106" t="s">
        <v>41</v>
      </c>
      <c r="T36" s="76" t="s">
        <v>17</v>
      </c>
      <c r="U36" s="76">
        <v>4</v>
      </c>
      <c r="V36" s="76">
        <v>4</v>
      </c>
      <c r="W36" s="76">
        <v>4</v>
      </c>
      <c r="X36" s="76">
        <v>4</v>
      </c>
      <c r="Y36" s="76">
        <v>4</v>
      </c>
      <c r="Z36" s="76">
        <v>4</v>
      </c>
      <c r="AA36" s="84">
        <v>24</v>
      </c>
      <c r="AB36" s="78">
        <v>2029</v>
      </c>
      <c r="AC36" s="72"/>
    </row>
    <row r="37" spans="1:29" s="71" customFormat="1" ht="37.5" customHeight="1" x14ac:dyDescent="0.3">
      <c r="A37" s="70"/>
      <c r="B37" s="32"/>
      <c r="C37" s="32"/>
      <c r="D37" s="32"/>
      <c r="E37" s="36"/>
      <c r="F37" s="36"/>
      <c r="G37" s="36"/>
      <c r="H37" s="36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106" t="s">
        <v>36</v>
      </c>
      <c r="T37" s="78" t="s">
        <v>18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78">
        <v>2029</v>
      </c>
      <c r="AC37" s="72"/>
    </row>
    <row r="38" spans="1:29" s="71" customFormat="1" ht="21.75" customHeight="1" x14ac:dyDescent="0.3">
      <c r="A38" s="70"/>
      <c r="B38" s="73"/>
      <c r="C38" s="73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106" t="s">
        <v>26</v>
      </c>
      <c r="T38" s="78" t="s">
        <v>17</v>
      </c>
      <c r="U38" s="78">
        <v>2</v>
      </c>
      <c r="V38" s="78">
        <v>2</v>
      </c>
      <c r="W38" s="78">
        <v>2</v>
      </c>
      <c r="X38" s="78">
        <v>2</v>
      </c>
      <c r="Y38" s="78">
        <v>2</v>
      </c>
      <c r="Z38" s="78">
        <v>2</v>
      </c>
      <c r="AA38" s="61">
        <f>U38+V38+W38+X38+Y38+Z38</f>
        <v>12</v>
      </c>
      <c r="AB38" s="78">
        <v>2029</v>
      </c>
      <c r="AC38" s="72"/>
    </row>
    <row r="39" spans="1:29" s="71" customFormat="1" ht="55.5" customHeight="1" x14ac:dyDescent="0.3">
      <c r="A39" s="70"/>
      <c r="B39" s="32"/>
      <c r="C39" s="32"/>
      <c r="D39" s="32"/>
      <c r="E39" s="36"/>
      <c r="F39" s="36"/>
      <c r="G39" s="36"/>
      <c r="H39" s="36"/>
      <c r="I39" s="36"/>
      <c r="J39" s="32"/>
      <c r="K39" s="32"/>
      <c r="L39" s="32"/>
      <c r="M39" s="32"/>
      <c r="N39" s="32"/>
      <c r="O39" s="32"/>
      <c r="P39" s="32"/>
      <c r="Q39" s="32"/>
      <c r="R39" s="32"/>
      <c r="S39" s="106" t="s">
        <v>37</v>
      </c>
      <c r="T39" s="78" t="s">
        <v>18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1">
        <v>1</v>
      </c>
      <c r="AB39" s="78">
        <v>2029</v>
      </c>
      <c r="AC39" s="72"/>
    </row>
    <row r="40" spans="1:29" s="71" customFormat="1" ht="23.25" customHeight="1" x14ac:dyDescent="0.3">
      <c r="A40" s="70"/>
      <c r="B40" s="73"/>
      <c r="C40" s="73"/>
      <c r="D40" s="73"/>
      <c r="E40" s="74"/>
      <c r="F40" s="74"/>
      <c r="G40" s="74"/>
      <c r="H40" s="74"/>
      <c r="I40" s="74"/>
      <c r="J40" s="75"/>
      <c r="K40" s="75"/>
      <c r="L40" s="75"/>
      <c r="M40" s="75"/>
      <c r="N40" s="75"/>
      <c r="O40" s="75"/>
      <c r="P40" s="75"/>
      <c r="Q40" s="75"/>
      <c r="R40" s="75"/>
      <c r="S40" s="106" t="s">
        <v>27</v>
      </c>
      <c r="T40" s="78" t="s">
        <v>17</v>
      </c>
      <c r="U40" s="78">
        <v>10</v>
      </c>
      <c r="V40" s="78">
        <v>10</v>
      </c>
      <c r="W40" s="78">
        <v>10</v>
      </c>
      <c r="X40" s="78">
        <v>10</v>
      </c>
      <c r="Y40" s="78">
        <v>10</v>
      </c>
      <c r="Z40" s="78">
        <v>10</v>
      </c>
      <c r="AA40" s="61">
        <f>U40+V40+W40+X40+Y40+Z40</f>
        <v>60</v>
      </c>
      <c r="AB40" s="78">
        <v>2029</v>
      </c>
      <c r="AC40" s="72"/>
    </row>
    <row r="41" spans="1:29" s="71" customFormat="1" ht="37.5" customHeight="1" x14ac:dyDescent="0.3">
      <c r="A41" s="70"/>
      <c r="B41" s="24">
        <v>0</v>
      </c>
      <c r="C41" s="24">
        <v>1</v>
      </c>
      <c r="D41" s="24">
        <v>4</v>
      </c>
      <c r="E41" s="24">
        <v>0</v>
      </c>
      <c r="F41" s="24">
        <v>4</v>
      </c>
      <c r="G41" s="24">
        <v>1</v>
      </c>
      <c r="H41" s="24">
        <v>2</v>
      </c>
      <c r="I41" s="24">
        <v>1</v>
      </c>
      <c r="J41" s="24">
        <v>5</v>
      </c>
      <c r="K41" s="24">
        <v>0</v>
      </c>
      <c r="L41" s="24">
        <v>0</v>
      </c>
      <c r="M41" s="24">
        <v>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07" t="s">
        <v>39</v>
      </c>
      <c r="T41" s="66" t="s">
        <v>15</v>
      </c>
      <c r="U41" s="116">
        <f>U44+U49+U51+U56+U58+U60+U62</f>
        <v>3650.6</v>
      </c>
      <c r="V41" s="80">
        <f t="shared" ref="V41:AA41" si="3">V44+V49+V51+V56+V58+V60+V62</f>
        <v>2800.6</v>
      </c>
      <c r="W41" s="80">
        <f t="shared" si="3"/>
        <v>2800.6</v>
      </c>
      <c r="X41" s="80">
        <f t="shared" si="3"/>
        <v>2800.6</v>
      </c>
      <c r="Y41" s="80">
        <f t="shared" si="3"/>
        <v>2800.6</v>
      </c>
      <c r="Z41" s="80">
        <f t="shared" si="3"/>
        <v>2800.6</v>
      </c>
      <c r="AA41" s="116">
        <f t="shared" si="3"/>
        <v>17653.599999999999</v>
      </c>
      <c r="AB41" s="64">
        <v>2029</v>
      </c>
      <c r="AC41" s="72"/>
    </row>
    <row r="42" spans="1:29" s="71" customFormat="1" ht="21" customHeight="1" x14ac:dyDescent="0.3">
      <c r="A42" s="70"/>
      <c r="B42" s="73"/>
      <c r="C42" s="73"/>
      <c r="D42" s="73"/>
      <c r="E42" s="74"/>
      <c r="F42" s="74"/>
      <c r="G42" s="74"/>
      <c r="H42" s="74"/>
      <c r="I42" s="74"/>
      <c r="J42" s="75"/>
      <c r="K42" s="75"/>
      <c r="L42" s="75"/>
      <c r="M42" s="75"/>
      <c r="N42" s="75"/>
      <c r="O42" s="75"/>
      <c r="P42" s="75"/>
      <c r="Q42" s="75"/>
      <c r="R42" s="75"/>
      <c r="S42" s="106" t="s">
        <v>29</v>
      </c>
      <c r="T42" s="78" t="s">
        <v>17</v>
      </c>
      <c r="U42" s="81">
        <f>U52+3+U64</f>
        <v>25</v>
      </c>
      <c r="V42" s="81">
        <f t="shared" ref="V42:Z42" si="4">V52+3+V64</f>
        <v>25</v>
      </c>
      <c r="W42" s="81">
        <f t="shared" si="4"/>
        <v>25</v>
      </c>
      <c r="X42" s="81">
        <f t="shared" si="4"/>
        <v>25</v>
      </c>
      <c r="Y42" s="81">
        <f t="shared" si="4"/>
        <v>25</v>
      </c>
      <c r="Z42" s="81">
        <f t="shared" si="4"/>
        <v>25</v>
      </c>
      <c r="AA42" s="81">
        <f>U42+V42+W42+X42+Y42+Z42</f>
        <v>150</v>
      </c>
      <c r="AB42" s="78">
        <v>2029</v>
      </c>
      <c r="AC42" s="72"/>
    </row>
    <row r="43" spans="1:29" s="71" customFormat="1" ht="25.5" customHeight="1" x14ac:dyDescent="0.3">
      <c r="A43" s="70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108" t="s">
        <v>40</v>
      </c>
      <c r="T43" s="78" t="s">
        <v>16</v>
      </c>
      <c r="U43" s="81">
        <f>U53+U57+U59+U61</f>
        <v>27700</v>
      </c>
      <c r="V43" s="81">
        <f t="shared" ref="V43:Y43" si="5">V53+V57+V59+V61</f>
        <v>24700</v>
      </c>
      <c r="W43" s="81">
        <f t="shared" si="5"/>
        <v>24700</v>
      </c>
      <c r="X43" s="81">
        <f t="shared" si="5"/>
        <v>24700</v>
      </c>
      <c r="Y43" s="81">
        <f t="shared" si="5"/>
        <v>24700</v>
      </c>
      <c r="Z43" s="81">
        <f>Z53+Z57+Z59+Z61</f>
        <v>24700</v>
      </c>
      <c r="AA43" s="81">
        <f>AA53+AA57+AA59+AA61</f>
        <v>151200</v>
      </c>
      <c r="AB43" s="78">
        <v>2029</v>
      </c>
      <c r="AC43" s="72"/>
    </row>
    <row r="44" spans="1:29" s="71" customFormat="1" ht="37.5" customHeight="1" x14ac:dyDescent="0.3">
      <c r="A44" s="70"/>
      <c r="B44" s="32">
        <v>0</v>
      </c>
      <c r="C44" s="32">
        <v>1</v>
      </c>
      <c r="D44" s="32">
        <v>4</v>
      </c>
      <c r="E44" s="36">
        <v>0</v>
      </c>
      <c r="F44" s="36">
        <v>4</v>
      </c>
      <c r="G44" s="36">
        <v>1</v>
      </c>
      <c r="H44" s="36">
        <v>2</v>
      </c>
      <c r="I44" s="36">
        <v>1</v>
      </c>
      <c r="J44" s="32">
        <v>5</v>
      </c>
      <c r="K44" s="32">
        <v>0</v>
      </c>
      <c r="L44" s="32">
        <v>0</v>
      </c>
      <c r="M44" s="92">
        <v>2</v>
      </c>
      <c r="N44" s="32">
        <v>9</v>
      </c>
      <c r="O44" s="32">
        <v>9</v>
      </c>
      <c r="P44" s="32">
        <v>9</v>
      </c>
      <c r="Q44" s="32">
        <v>9</v>
      </c>
      <c r="R44" s="32">
        <v>9</v>
      </c>
      <c r="S44" s="106" t="s">
        <v>46</v>
      </c>
      <c r="T44" s="78" t="s">
        <v>15</v>
      </c>
      <c r="U44" s="85">
        <v>1800.6</v>
      </c>
      <c r="V44" s="85">
        <v>1800.6</v>
      </c>
      <c r="W44" s="85">
        <v>1800.6</v>
      </c>
      <c r="X44" s="85">
        <v>1800.6</v>
      </c>
      <c r="Y44" s="85">
        <v>1800.6</v>
      </c>
      <c r="Z44" s="85">
        <v>1800.6</v>
      </c>
      <c r="AA44" s="85">
        <f>SUM(U44:Z44)</f>
        <v>10803.6</v>
      </c>
      <c r="AB44" s="78">
        <v>2029</v>
      </c>
      <c r="AC44" s="72"/>
    </row>
    <row r="45" spans="1:29" s="71" customFormat="1" ht="39.75" customHeight="1" x14ac:dyDescent="0.3">
      <c r="A45" s="70"/>
      <c r="B45" s="73"/>
      <c r="C45" s="73"/>
      <c r="D45" s="73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104" t="s">
        <v>31</v>
      </c>
      <c r="T45" s="76" t="s">
        <v>16</v>
      </c>
      <c r="U45" s="84">
        <v>1945</v>
      </c>
      <c r="V45" s="84">
        <v>1945</v>
      </c>
      <c r="W45" s="84">
        <v>1945</v>
      </c>
      <c r="X45" s="84">
        <v>1945</v>
      </c>
      <c r="Y45" s="84">
        <v>1945</v>
      </c>
      <c r="Z45" s="84">
        <v>1945</v>
      </c>
      <c r="AA45" s="84">
        <f>SUM(U45:Z45)</f>
        <v>11670</v>
      </c>
      <c r="AB45" s="78">
        <v>2029</v>
      </c>
      <c r="AC45" s="72"/>
    </row>
    <row r="46" spans="1:29" s="71" customFormat="1" ht="38.25" customHeight="1" x14ac:dyDescent="0.3">
      <c r="A46" s="70"/>
      <c r="B46" s="73"/>
      <c r="C46" s="73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104" t="s">
        <v>32</v>
      </c>
      <c r="T46" s="76" t="s">
        <v>17</v>
      </c>
      <c r="U46" s="84">
        <v>150000</v>
      </c>
      <c r="V46" s="84">
        <v>150000</v>
      </c>
      <c r="W46" s="84">
        <v>150000</v>
      </c>
      <c r="X46" s="84">
        <v>150000</v>
      </c>
      <c r="Y46" s="84">
        <v>150000</v>
      </c>
      <c r="Z46" s="84">
        <v>150000</v>
      </c>
      <c r="AA46" s="84">
        <f>SUM(U46:Z46)</f>
        <v>900000</v>
      </c>
      <c r="AB46" s="78">
        <v>2029</v>
      </c>
      <c r="AC46" s="72"/>
    </row>
    <row r="47" spans="1:29" s="71" customFormat="1" ht="42" customHeight="1" x14ac:dyDescent="0.3">
      <c r="A47" s="70"/>
      <c r="B47" s="73"/>
      <c r="C47" s="73"/>
      <c r="D47" s="73"/>
      <c r="E47" s="74"/>
      <c r="F47" s="74"/>
      <c r="G47" s="74"/>
      <c r="H47" s="74"/>
      <c r="I47" s="74"/>
      <c r="J47" s="75"/>
      <c r="K47" s="75"/>
      <c r="L47" s="75"/>
      <c r="M47" s="75"/>
      <c r="N47" s="75"/>
      <c r="O47" s="75"/>
      <c r="P47" s="75"/>
      <c r="Q47" s="75"/>
      <c r="R47" s="75"/>
      <c r="S47" s="104" t="s">
        <v>33</v>
      </c>
      <c r="T47" s="76" t="s">
        <v>17</v>
      </c>
      <c r="U47" s="84">
        <v>4465</v>
      </c>
      <c r="V47" s="84">
        <v>4465</v>
      </c>
      <c r="W47" s="84">
        <v>4465</v>
      </c>
      <c r="X47" s="84">
        <v>4465</v>
      </c>
      <c r="Y47" s="84">
        <v>4465</v>
      </c>
      <c r="Z47" s="84">
        <v>4465</v>
      </c>
      <c r="AA47" s="84">
        <f>SUM(U47:Z47)</f>
        <v>26790</v>
      </c>
      <c r="AB47" s="78">
        <v>2029</v>
      </c>
      <c r="AC47" s="72"/>
    </row>
    <row r="48" spans="1:29" s="71" customFormat="1" ht="22.5" customHeight="1" x14ac:dyDescent="0.3">
      <c r="A48" s="70"/>
      <c r="B48" s="73"/>
      <c r="C48" s="73"/>
      <c r="D48" s="73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  <c r="Q48" s="75"/>
      <c r="R48" s="75"/>
      <c r="S48" s="102" t="s">
        <v>23</v>
      </c>
      <c r="T48" s="76" t="s">
        <v>17</v>
      </c>
      <c r="U48" s="61">
        <v>14</v>
      </c>
      <c r="V48" s="61">
        <v>14</v>
      </c>
      <c r="W48" s="61">
        <v>14</v>
      </c>
      <c r="X48" s="61">
        <v>14</v>
      </c>
      <c r="Y48" s="61">
        <v>14</v>
      </c>
      <c r="Z48" s="61">
        <v>14</v>
      </c>
      <c r="AA48" s="61">
        <v>14</v>
      </c>
      <c r="AB48" s="78">
        <v>2029</v>
      </c>
      <c r="AC48" s="72"/>
    </row>
    <row r="49" spans="1:30" s="71" customFormat="1" ht="42" customHeight="1" x14ac:dyDescent="0.3">
      <c r="A49" s="70"/>
      <c r="B49" s="32">
        <v>0</v>
      </c>
      <c r="C49" s="32">
        <v>1</v>
      </c>
      <c r="D49" s="32">
        <v>4</v>
      </c>
      <c r="E49" s="32">
        <v>0</v>
      </c>
      <c r="F49" s="32">
        <v>4</v>
      </c>
      <c r="G49" s="32">
        <v>1</v>
      </c>
      <c r="H49" s="32">
        <v>2</v>
      </c>
      <c r="I49" s="32">
        <v>1</v>
      </c>
      <c r="J49" s="32">
        <v>5</v>
      </c>
      <c r="K49" s="32">
        <v>0</v>
      </c>
      <c r="L49" s="32">
        <v>0</v>
      </c>
      <c r="M49" s="32">
        <v>2</v>
      </c>
      <c r="N49" s="32" t="s">
        <v>52</v>
      </c>
      <c r="O49" s="32">
        <v>0</v>
      </c>
      <c r="P49" s="32">
        <v>8</v>
      </c>
      <c r="Q49" s="32">
        <v>6</v>
      </c>
      <c r="R49" s="32">
        <v>0</v>
      </c>
      <c r="S49" s="68" t="s">
        <v>68</v>
      </c>
      <c r="T49" s="69" t="s">
        <v>15</v>
      </c>
      <c r="U49" s="115">
        <v>0</v>
      </c>
      <c r="V49" s="82">
        <v>200</v>
      </c>
      <c r="W49" s="82">
        <v>200</v>
      </c>
      <c r="X49" s="82">
        <v>200</v>
      </c>
      <c r="Y49" s="82">
        <v>200</v>
      </c>
      <c r="Z49" s="82">
        <v>200</v>
      </c>
      <c r="AA49" s="82">
        <f>U49+V49+W49+X49+Y49+Z49</f>
        <v>1000</v>
      </c>
      <c r="AB49" s="78">
        <v>2029</v>
      </c>
      <c r="AC49" s="72"/>
    </row>
    <row r="50" spans="1:30" s="71" customFormat="1" ht="23.25" customHeight="1" x14ac:dyDescent="0.3">
      <c r="A50" s="70"/>
      <c r="B50" s="73"/>
      <c r="C50" s="73"/>
      <c r="D50" s="73"/>
      <c r="E50" s="74"/>
      <c r="F50" s="74"/>
      <c r="G50" s="74"/>
      <c r="H50" s="74"/>
      <c r="I50" s="74"/>
      <c r="J50" s="75"/>
      <c r="K50" s="75"/>
      <c r="L50" s="75"/>
      <c r="M50" s="75"/>
      <c r="N50" s="75"/>
      <c r="O50" s="75"/>
      <c r="P50" s="75"/>
      <c r="Q50" s="75"/>
      <c r="R50" s="75"/>
      <c r="S50" s="108" t="s">
        <v>25</v>
      </c>
      <c r="T50" s="78" t="s">
        <v>17</v>
      </c>
      <c r="U50" s="114">
        <v>0</v>
      </c>
      <c r="V50" s="84">
        <v>1</v>
      </c>
      <c r="W50" s="84">
        <v>1</v>
      </c>
      <c r="X50" s="84">
        <v>1</v>
      </c>
      <c r="Y50" s="84">
        <v>1</v>
      </c>
      <c r="Z50" s="84">
        <v>1</v>
      </c>
      <c r="AA50" s="84">
        <f t="shared" ref="AA50:AA52" si="6">SUM(U50:Z50)</f>
        <v>5</v>
      </c>
      <c r="AB50" s="76">
        <v>2029</v>
      </c>
      <c r="AC50" s="72"/>
    </row>
    <row r="51" spans="1:30" s="71" customFormat="1" ht="40.5" customHeight="1" x14ac:dyDescent="0.3">
      <c r="A51" s="70"/>
      <c r="B51" s="32">
        <v>0</v>
      </c>
      <c r="C51" s="32">
        <v>1</v>
      </c>
      <c r="D51" s="32">
        <v>4</v>
      </c>
      <c r="E51" s="36">
        <v>0</v>
      </c>
      <c r="F51" s="36">
        <v>4</v>
      </c>
      <c r="G51" s="36">
        <v>1</v>
      </c>
      <c r="H51" s="36">
        <v>2</v>
      </c>
      <c r="I51" s="36">
        <v>1</v>
      </c>
      <c r="J51" s="32">
        <v>5</v>
      </c>
      <c r="K51" s="32">
        <v>0</v>
      </c>
      <c r="L51" s="32">
        <v>0</v>
      </c>
      <c r="M51" s="32">
        <v>2</v>
      </c>
      <c r="N51" s="32">
        <v>9</v>
      </c>
      <c r="O51" s="32">
        <v>9</v>
      </c>
      <c r="P51" s="32">
        <v>9</v>
      </c>
      <c r="Q51" s="32">
        <v>9</v>
      </c>
      <c r="R51" s="32">
        <v>9</v>
      </c>
      <c r="S51" s="108" t="s">
        <v>49</v>
      </c>
      <c r="T51" s="79" t="s">
        <v>15</v>
      </c>
      <c r="U51" s="113">
        <f>350+200+800</f>
        <v>1350</v>
      </c>
      <c r="V51" s="85">
        <v>350</v>
      </c>
      <c r="W51" s="85">
        <v>350</v>
      </c>
      <c r="X51" s="85">
        <v>350</v>
      </c>
      <c r="Y51" s="85">
        <v>350</v>
      </c>
      <c r="Z51" s="85">
        <v>350</v>
      </c>
      <c r="AA51" s="115">
        <f>U51+V51+W51+X51+Y51+Z51</f>
        <v>3100</v>
      </c>
      <c r="AB51" s="76">
        <v>2029</v>
      </c>
      <c r="AC51" s="72"/>
    </row>
    <row r="52" spans="1:30" s="71" customFormat="1" ht="21" customHeight="1" x14ac:dyDescent="0.3">
      <c r="A52" s="70"/>
      <c r="B52" s="73"/>
      <c r="C52" s="73"/>
      <c r="D52" s="73"/>
      <c r="E52" s="74"/>
      <c r="F52" s="74"/>
      <c r="G52" s="74"/>
      <c r="H52" s="74"/>
      <c r="I52" s="74"/>
      <c r="J52" s="75"/>
      <c r="K52" s="75"/>
      <c r="L52" s="75"/>
      <c r="M52" s="75"/>
      <c r="N52" s="75"/>
      <c r="O52" s="75"/>
      <c r="P52" s="75"/>
      <c r="Q52" s="75"/>
      <c r="R52" s="75"/>
      <c r="S52" s="110" t="s">
        <v>47</v>
      </c>
      <c r="T52" s="78" t="s">
        <v>17</v>
      </c>
      <c r="U52" s="114">
        <v>1</v>
      </c>
      <c r="V52" s="84">
        <v>1</v>
      </c>
      <c r="W52" s="84">
        <v>1</v>
      </c>
      <c r="X52" s="84">
        <v>1</v>
      </c>
      <c r="Y52" s="84">
        <v>1</v>
      </c>
      <c r="Z52" s="84">
        <v>1</v>
      </c>
      <c r="AA52" s="84">
        <f t="shared" si="6"/>
        <v>6</v>
      </c>
      <c r="AB52" s="76">
        <v>2029</v>
      </c>
      <c r="AC52" s="72"/>
    </row>
    <row r="53" spans="1:30" s="71" customFormat="1" ht="23.25" customHeight="1" x14ac:dyDescent="0.3">
      <c r="A53" s="70"/>
      <c r="B53" s="73"/>
      <c r="C53" s="73"/>
      <c r="D53" s="73"/>
      <c r="E53" s="74"/>
      <c r="F53" s="74"/>
      <c r="G53" s="74"/>
      <c r="H53" s="74"/>
      <c r="I53" s="74"/>
      <c r="J53" s="75"/>
      <c r="K53" s="75"/>
      <c r="L53" s="75"/>
      <c r="M53" s="75"/>
      <c r="N53" s="75"/>
      <c r="O53" s="75"/>
      <c r="P53" s="75"/>
      <c r="Q53" s="75"/>
      <c r="R53" s="75"/>
      <c r="S53" s="110" t="s">
        <v>48</v>
      </c>
      <c r="T53" s="78" t="s">
        <v>16</v>
      </c>
      <c r="U53" s="118">
        <f>15000+3000</f>
        <v>18000</v>
      </c>
      <c r="V53" s="84">
        <v>15000</v>
      </c>
      <c r="W53" s="84">
        <v>15000</v>
      </c>
      <c r="X53" s="84">
        <v>15000</v>
      </c>
      <c r="Y53" s="84">
        <v>15000</v>
      </c>
      <c r="Z53" s="84">
        <v>15000</v>
      </c>
      <c r="AA53" s="84">
        <f>U53+V53+W53+X53+Y53+Z53</f>
        <v>93000</v>
      </c>
      <c r="AB53" s="76">
        <v>2029</v>
      </c>
      <c r="AC53" s="72" t="s">
        <v>71</v>
      </c>
    </row>
    <row r="54" spans="1:30" s="71" customFormat="1" ht="59.25" customHeight="1" x14ac:dyDescent="0.3">
      <c r="A54" s="70"/>
      <c r="B54" s="32"/>
      <c r="C54" s="32"/>
      <c r="D54" s="32"/>
      <c r="E54" s="36"/>
      <c r="F54" s="36"/>
      <c r="G54" s="36"/>
      <c r="H54" s="36"/>
      <c r="I54" s="36"/>
      <c r="J54" s="32"/>
      <c r="K54" s="32"/>
      <c r="L54" s="32"/>
      <c r="M54" s="32"/>
      <c r="N54" s="32"/>
      <c r="O54" s="32"/>
      <c r="P54" s="32"/>
      <c r="Q54" s="32"/>
      <c r="R54" s="32"/>
      <c r="S54" s="106" t="s">
        <v>50</v>
      </c>
      <c r="T54" s="78" t="s">
        <v>18</v>
      </c>
      <c r="U54" s="88">
        <v>1</v>
      </c>
      <c r="V54" s="88">
        <v>1</v>
      </c>
      <c r="W54" s="88">
        <v>1</v>
      </c>
      <c r="X54" s="88">
        <v>1</v>
      </c>
      <c r="Y54" s="88">
        <v>1</v>
      </c>
      <c r="Z54" s="88">
        <v>1</v>
      </c>
      <c r="AA54" s="81">
        <v>1</v>
      </c>
      <c r="AB54" s="78">
        <v>2029</v>
      </c>
      <c r="AC54" s="72"/>
    </row>
    <row r="55" spans="1:30" s="71" customFormat="1" ht="23.25" customHeight="1" x14ac:dyDescent="0.3">
      <c r="A55" s="70"/>
      <c r="B55" s="73"/>
      <c r="C55" s="73"/>
      <c r="D55" s="73"/>
      <c r="E55" s="74"/>
      <c r="F55" s="74"/>
      <c r="G55" s="74"/>
      <c r="H55" s="74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106" t="s">
        <v>63</v>
      </c>
      <c r="T55" s="78" t="s">
        <v>17</v>
      </c>
      <c r="U55" s="76">
        <v>10</v>
      </c>
      <c r="V55" s="76">
        <v>10</v>
      </c>
      <c r="W55" s="76">
        <v>10</v>
      </c>
      <c r="X55" s="76">
        <v>10</v>
      </c>
      <c r="Y55" s="76">
        <v>10</v>
      </c>
      <c r="Z55" s="76">
        <v>10</v>
      </c>
      <c r="AA55" s="61">
        <f>U55+V55+W55+X55+Y55+Z55</f>
        <v>60</v>
      </c>
      <c r="AB55" s="78">
        <v>2029</v>
      </c>
      <c r="AC55" s="37"/>
      <c r="AD55" s="38"/>
    </row>
    <row r="56" spans="1:30" s="71" customFormat="1" ht="40.5" customHeight="1" x14ac:dyDescent="0.3">
      <c r="A56" s="70"/>
      <c r="B56" s="92">
        <v>0</v>
      </c>
      <c r="C56" s="92">
        <v>1</v>
      </c>
      <c r="D56" s="92">
        <v>0</v>
      </c>
      <c r="E56" s="92">
        <v>0</v>
      </c>
      <c r="F56" s="92">
        <v>4</v>
      </c>
      <c r="G56" s="92">
        <v>1</v>
      </c>
      <c r="H56" s="92">
        <v>2</v>
      </c>
      <c r="I56" s="92">
        <v>1</v>
      </c>
      <c r="J56" s="92">
        <v>5</v>
      </c>
      <c r="K56" s="92">
        <v>0</v>
      </c>
      <c r="L56" s="92">
        <v>0</v>
      </c>
      <c r="M56" s="92">
        <v>2</v>
      </c>
      <c r="N56" s="92">
        <v>9</v>
      </c>
      <c r="O56" s="92">
        <v>9</v>
      </c>
      <c r="P56" s="92">
        <v>9</v>
      </c>
      <c r="Q56" s="92">
        <v>9</v>
      </c>
      <c r="R56" s="92">
        <v>9</v>
      </c>
      <c r="S56" s="109" t="s">
        <v>51</v>
      </c>
      <c r="T56" s="69" t="s">
        <v>15</v>
      </c>
      <c r="U56" s="89">
        <v>100</v>
      </c>
      <c r="V56" s="89">
        <v>50</v>
      </c>
      <c r="W56" s="89">
        <v>50</v>
      </c>
      <c r="X56" s="89">
        <v>50</v>
      </c>
      <c r="Y56" s="89">
        <v>50</v>
      </c>
      <c r="Z56" s="89">
        <v>50</v>
      </c>
      <c r="AA56" s="89">
        <f>U56+V56+W56+X56+Y56+Z56</f>
        <v>350</v>
      </c>
      <c r="AB56" s="76">
        <v>2029</v>
      </c>
      <c r="AC56" s="37"/>
      <c r="AD56" s="38"/>
    </row>
    <row r="57" spans="1:30" s="71" customFormat="1" ht="23.25" customHeight="1" x14ac:dyDescent="0.3">
      <c r="A57" s="70"/>
      <c r="B57" s="73"/>
      <c r="C57" s="73"/>
      <c r="D57" s="73"/>
      <c r="E57" s="74"/>
      <c r="F57" s="74"/>
      <c r="G57" s="74"/>
      <c r="H57" s="74"/>
      <c r="I57" s="74"/>
      <c r="J57" s="75"/>
      <c r="K57" s="75"/>
      <c r="L57" s="75"/>
      <c r="M57" s="75"/>
      <c r="N57" s="75"/>
      <c r="O57" s="75"/>
      <c r="P57" s="75"/>
      <c r="Q57" s="75"/>
      <c r="R57" s="75"/>
      <c r="S57" s="108" t="s">
        <v>24</v>
      </c>
      <c r="T57" s="78" t="s">
        <v>16</v>
      </c>
      <c r="U57" s="90">
        <v>5000</v>
      </c>
      <c r="V57" s="90">
        <v>5000</v>
      </c>
      <c r="W57" s="90">
        <v>5000</v>
      </c>
      <c r="X57" s="90">
        <v>5000</v>
      </c>
      <c r="Y57" s="90">
        <v>5000</v>
      </c>
      <c r="Z57" s="90">
        <v>5000</v>
      </c>
      <c r="AA57" s="84">
        <v>30000</v>
      </c>
      <c r="AB57" s="76">
        <v>2029</v>
      </c>
      <c r="AC57" s="37"/>
      <c r="AD57" s="38"/>
    </row>
    <row r="58" spans="1:30" s="71" customFormat="1" ht="36" customHeight="1" x14ac:dyDescent="0.3">
      <c r="A58" s="70"/>
      <c r="B58" s="34">
        <v>0</v>
      </c>
      <c r="C58" s="34">
        <v>1</v>
      </c>
      <c r="D58" s="34">
        <v>0</v>
      </c>
      <c r="E58" s="34">
        <v>0</v>
      </c>
      <c r="F58" s="34">
        <v>4</v>
      </c>
      <c r="G58" s="34">
        <v>1</v>
      </c>
      <c r="H58" s="34">
        <v>2</v>
      </c>
      <c r="I58" s="34">
        <v>1</v>
      </c>
      <c r="J58" s="34">
        <v>5</v>
      </c>
      <c r="K58" s="34">
        <v>0</v>
      </c>
      <c r="L58" s="34">
        <v>0</v>
      </c>
      <c r="M58" s="34">
        <v>2</v>
      </c>
      <c r="N58" s="34">
        <v>9</v>
      </c>
      <c r="O58" s="34">
        <v>9</v>
      </c>
      <c r="P58" s="34">
        <v>9</v>
      </c>
      <c r="Q58" s="34">
        <v>9</v>
      </c>
      <c r="R58" s="34">
        <v>9</v>
      </c>
      <c r="S58" s="109" t="s">
        <v>53</v>
      </c>
      <c r="T58" s="69" t="s">
        <v>15</v>
      </c>
      <c r="U58" s="85">
        <v>180</v>
      </c>
      <c r="V58" s="85">
        <v>180</v>
      </c>
      <c r="W58" s="85">
        <v>180</v>
      </c>
      <c r="X58" s="85">
        <v>180</v>
      </c>
      <c r="Y58" s="85">
        <v>180</v>
      </c>
      <c r="Z58" s="85">
        <v>180</v>
      </c>
      <c r="AA58" s="85">
        <f>U58+V58+W58+X58+Y58+Z58</f>
        <v>1080</v>
      </c>
      <c r="AB58" s="76">
        <v>2029</v>
      </c>
      <c r="AC58" s="37"/>
      <c r="AD58" s="38"/>
    </row>
    <row r="59" spans="1:30" s="71" customFormat="1" ht="24" customHeight="1" x14ac:dyDescent="0.3">
      <c r="A59" s="70"/>
      <c r="B59" s="73"/>
      <c r="C59" s="73"/>
      <c r="D59" s="73"/>
      <c r="E59" s="74"/>
      <c r="F59" s="74"/>
      <c r="G59" s="74"/>
      <c r="H59" s="74"/>
      <c r="I59" s="74"/>
      <c r="J59" s="75"/>
      <c r="K59" s="75"/>
      <c r="L59" s="75"/>
      <c r="M59" s="75"/>
      <c r="N59" s="75"/>
      <c r="O59" s="75"/>
      <c r="P59" s="75"/>
      <c r="Q59" s="75"/>
      <c r="R59" s="75"/>
      <c r="S59" s="108" t="s">
        <v>24</v>
      </c>
      <c r="T59" s="78" t="s">
        <v>16</v>
      </c>
      <c r="U59" s="90">
        <v>2200</v>
      </c>
      <c r="V59" s="90">
        <v>2200</v>
      </c>
      <c r="W59" s="90">
        <v>2200</v>
      </c>
      <c r="X59" s="90">
        <v>2200</v>
      </c>
      <c r="Y59" s="90">
        <v>2200</v>
      </c>
      <c r="Z59" s="90">
        <v>2200</v>
      </c>
      <c r="AA59" s="84">
        <f>SUM(U59:Z59)</f>
        <v>13200</v>
      </c>
      <c r="AB59" s="76">
        <v>2029</v>
      </c>
      <c r="AC59" s="93"/>
      <c r="AD59" s="38"/>
    </row>
    <row r="60" spans="1:30" s="71" customFormat="1" ht="38.25" customHeight="1" x14ac:dyDescent="0.3">
      <c r="A60" s="70"/>
      <c r="B60" s="34">
        <v>0</v>
      </c>
      <c r="C60" s="34">
        <v>1</v>
      </c>
      <c r="D60" s="34">
        <v>0</v>
      </c>
      <c r="E60" s="34">
        <v>0</v>
      </c>
      <c r="F60" s="34">
        <v>4</v>
      </c>
      <c r="G60" s="34">
        <v>1</v>
      </c>
      <c r="H60" s="34">
        <v>2</v>
      </c>
      <c r="I60" s="34">
        <v>1</v>
      </c>
      <c r="J60" s="34">
        <v>5</v>
      </c>
      <c r="K60" s="34">
        <v>0</v>
      </c>
      <c r="L60" s="34">
        <v>0</v>
      </c>
      <c r="M60" s="34">
        <v>2</v>
      </c>
      <c r="N60" s="34">
        <v>9</v>
      </c>
      <c r="O60" s="34">
        <v>9</v>
      </c>
      <c r="P60" s="34">
        <v>9</v>
      </c>
      <c r="Q60" s="34">
        <v>9</v>
      </c>
      <c r="R60" s="34">
        <v>9</v>
      </c>
      <c r="S60" s="111" t="s">
        <v>54</v>
      </c>
      <c r="T60" s="69" t="s">
        <v>15</v>
      </c>
      <c r="U60" s="85">
        <v>70</v>
      </c>
      <c r="V60" s="85">
        <v>70</v>
      </c>
      <c r="W60" s="85">
        <v>70</v>
      </c>
      <c r="X60" s="85">
        <v>70</v>
      </c>
      <c r="Y60" s="85">
        <v>70</v>
      </c>
      <c r="Z60" s="85">
        <v>70</v>
      </c>
      <c r="AA60" s="85">
        <f>U60+V60+W60+X60+Y60+Z60</f>
        <v>420</v>
      </c>
      <c r="AB60" s="76">
        <v>2029</v>
      </c>
      <c r="AC60" s="72"/>
      <c r="AD60" s="38"/>
    </row>
    <row r="61" spans="1:30" s="71" customFormat="1" ht="23.25" customHeight="1" x14ac:dyDescent="0.3">
      <c r="A61" s="70"/>
      <c r="B61" s="73"/>
      <c r="C61" s="73"/>
      <c r="D61" s="73"/>
      <c r="E61" s="39"/>
      <c r="F61" s="39"/>
      <c r="G61" s="39"/>
      <c r="H61" s="39"/>
      <c r="I61" s="39"/>
      <c r="J61" s="40"/>
      <c r="K61" s="75"/>
      <c r="L61" s="75"/>
      <c r="M61" s="75"/>
      <c r="N61" s="75"/>
      <c r="O61" s="75"/>
      <c r="P61" s="75"/>
      <c r="Q61" s="75"/>
      <c r="R61" s="75"/>
      <c r="S61" s="108" t="s">
        <v>24</v>
      </c>
      <c r="T61" s="78" t="s">
        <v>16</v>
      </c>
      <c r="U61" s="84">
        <v>2500</v>
      </c>
      <c r="V61" s="84">
        <v>2500</v>
      </c>
      <c r="W61" s="84">
        <v>2500</v>
      </c>
      <c r="X61" s="84">
        <v>2500</v>
      </c>
      <c r="Y61" s="84">
        <v>2500</v>
      </c>
      <c r="Z61" s="84">
        <v>2500</v>
      </c>
      <c r="AA61" s="84">
        <f>SUM(U61:Z61)</f>
        <v>15000</v>
      </c>
      <c r="AB61" s="76">
        <v>2029</v>
      </c>
      <c r="AC61" s="94"/>
      <c r="AD61" s="38"/>
    </row>
    <row r="62" spans="1:30" s="71" customFormat="1" ht="41.25" customHeight="1" x14ac:dyDescent="0.3">
      <c r="A62" s="70"/>
      <c r="B62" s="32">
        <v>0</v>
      </c>
      <c r="C62" s="32">
        <v>1</v>
      </c>
      <c r="D62" s="32">
        <v>4</v>
      </c>
      <c r="E62" s="36">
        <v>0</v>
      </c>
      <c r="F62" s="36">
        <v>4</v>
      </c>
      <c r="G62" s="36">
        <v>1</v>
      </c>
      <c r="H62" s="36">
        <v>2</v>
      </c>
      <c r="I62" s="34">
        <v>1</v>
      </c>
      <c r="J62" s="34">
        <v>5</v>
      </c>
      <c r="K62" s="34">
        <v>0</v>
      </c>
      <c r="L62" s="34">
        <v>0</v>
      </c>
      <c r="M62" s="34">
        <v>2</v>
      </c>
      <c r="N62" s="34">
        <v>9</v>
      </c>
      <c r="O62" s="34">
        <v>9</v>
      </c>
      <c r="P62" s="34">
        <v>9</v>
      </c>
      <c r="Q62" s="34">
        <v>9</v>
      </c>
      <c r="R62" s="34">
        <v>9</v>
      </c>
      <c r="S62" s="95" t="s">
        <v>56</v>
      </c>
      <c r="T62" s="96" t="s">
        <v>15</v>
      </c>
      <c r="U62" s="85">
        <v>150</v>
      </c>
      <c r="V62" s="85">
        <v>150</v>
      </c>
      <c r="W62" s="85">
        <v>150</v>
      </c>
      <c r="X62" s="85">
        <v>150</v>
      </c>
      <c r="Y62" s="85">
        <v>150</v>
      </c>
      <c r="Z62" s="85">
        <v>150</v>
      </c>
      <c r="AA62" s="85">
        <f>SUM(U62:Z62)</f>
        <v>900</v>
      </c>
      <c r="AB62" s="76">
        <v>2029</v>
      </c>
      <c r="AC62" s="94"/>
      <c r="AD62" s="38"/>
    </row>
    <row r="63" spans="1:30" s="71" customFormat="1" ht="54.75" customHeight="1" x14ac:dyDescent="0.3">
      <c r="A63" s="70"/>
      <c r="B63" s="73"/>
      <c r="C63" s="73"/>
      <c r="D63" s="73"/>
      <c r="E63" s="39"/>
      <c r="F63" s="39"/>
      <c r="G63" s="39"/>
      <c r="H63" s="39"/>
      <c r="I63" s="39"/>
      <c r="J63" s="40"/>
      <c r="K63" s="75"/>
      <c r="L63" s="75"/>
      <c r="M63" s="75"/>
      <c r="N63" s="75"/>
      <c r="O63" s="75"/>
      <c r="P63" s="75"/>
      <c r="Q63" s="75"/>
      <c r="R63" s="75"/>
      <c r="S63" s="95" t="s">
        <v>57</v>
      </c>
      <c r="T63" s="97" t="s">
        <v>17</v>
      </c>
      <c r="U63" s="84">
        <v>9</v>
      </c>
      <c r="V63" s="84">
        <v>9</v>
      </c>
      <c r="W63" s="84">
        <v>9</v>
      </c>
      <c r="X63" s="84">
        <v>9</v>
      </c>
      <c r="Y63" s="84">
        <v>9</v>
      </c>
      <c r="Z63" s="84">
        <v>9</v>
      </c>
      <c r="AA63" s="84">
        <f t="shared" ref="AA63:AA64" si="7">SUM(U63:Z63)</f>
        <v>54</v>
      </c>
      <c r="AB63" s="76">
        <v>2029</v>
      </c>
      <c r="AC63" s="94"/>
      <c r="AD63" s="38"/>
    </row>
    <row r="64" spans="1:30" s="71" customFormat="1" ht="57" customHeight="1" x14ac:dyDescent="0.3">
      <c r="A64" s="70"/>
      <c r="B64" s="73"/>
      <c r="C64" s="73"/>
      <c r="D64" s="73"/>
      <c r="E64" s="39"/>
      <c r="F64" s="39"/>
      <c r="G64" s="39"/>
      <c r="H64" s="39"/>
      <c r="I64" s="39"/>
      <c r="J64" s="40"/>
      <c r="K64" s="75"/>
      <c r="L64" s="75"/>
      <c r="M64" s="75"/>
      <c r="N64" s="75"/>
      <c r="O64" s="75"/>
      <c r="P64" s="75"/>
      <c r="Q64" s="75"/>
      <c r="R64" s="75"/>
      <c r="S64" s="95" t="s">
        <v>58</v>
      </c>
      <c r="T64" s="97" t="s">
        <v>17</v>
      </c>
      <c r="U64" s="84">
        <v>21</v>
      </c>
      <c r="V64" s="84">
        <v>21</v>
      </c>
      <c r="W64" s="84">
        <v>21</v>
      </c>
      <c r="X64" s="84">
        <v>21</v>
      </c>
      <c r="Y64" s="84">
        <v>21</v>
      </c>
      <c r="Z64" s="84">
        <v>21</v>
      </c>
      <c r="AA64" s="84">
        <f t="shared" si="7"/>
        <v>126</v>
      </c>
      <c r="AB64" s="76">
        <v>2029</v>
      </c>
      <c r="AC64" s="94"/>
      <c r="AD64" s="38"/>
    </row>
    <row r="65" spans="1:29" s="71" customFormat="1" ht="18.75" x14ac:dyDescent="0.3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 t="s">
        <v>59</v>
      </c>
      <c r="AC65" s="42"/>
    </row>
    <row r="66" spans="1:29" s="71" customFormat="1" ht="18.75" x14ac:dyDescent="0.3">
      <c r="A66" s="4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43"/>
      <c r="T66" s="44"/>
      <c r="U66" s="45"/>
      <c r="V66" s="45"/>
      <c r="W66" s="45"/>
      <c r="X66" s="45"/>
      <c r="Y66" s="45"/>
      <c r="Z66" s="45"/>
      <c r="AA66" s="45"/>
      <c r="AB66" s="46"/>
      <c r="AC66" s="42"/>
    </row>
    <row r="67" spans="1:29" s="71" customFormat="1" ht="19.5" x14ac:dyDescent="0.3">
      <c r="A67" s="41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47"/>
      <c r="U67" s="47"/>
      <c r="V67" s="47"/>
      <c r="W67" s="47"/>
      <c r="X67" s="47"/>
      <c r="Y67" s="126"/>
      <c r="Z67" s="126"/>
      <c r="AA67" s="126"/>
      <c r="AB67" s="126"/>
      <c r="AC67" s="48"/>
    </row>
    <row r="68" spans="1:29" s="71" customFormat="1" x14ac:dyDescent="0.25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0"/>
      <c r="T68" s="70"/>
      <c r="U68" s="70"/>
      <c r="V68" s="3"/>
      <c r="W68" s="3"/>
      <c r="X68" s="70"/>
      <c r="Y68" s="70"/>
      <c r="Z68" s="70"/>
      <c r="AA68" s="70"/>
      <c r="AB68" s="70"/>
    </row>
    <row r="69" spans="1:29" s="71" customFormat="1" x14ac:dyDescent="0.25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0"/>
      <c r="T69" s="70"/>
      <c r="U69" s="70"/>
      <c r="V69" s="3"/>
      <c r="W69" s="3"/>
      <c r="X69" s="70"/>
      <c r="Y69" s="70"/>
      <c r="Z69" s="70"/>
      <c r="AA69" s="70"/>
      <c r="AB69" s="70"/>
    </row>
    <row r="70" spans="1:29" s="71" customFormat="1" x14ac:dyDescent="0.25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0"/>
      <c r="T70" s="70"/>
      <c r="U70" s="70"/>
      <c r="V70" s="3"/>
      <c r="W70" s="3"/>
      <c r="X70" s="70"/>
      <c r="Y70" s="70"/>
      <c r="Z70" s="70"/>
      <c r="AA70" s="70"/>
      <c r="AB70" s="70"/>
    </row>
    <row r="71" spans="1:29" s="71" customFormat="1" x14ac:dyDescent="0.25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0"/>
      <c r="T71" s="70"/>
      <c r="U71" s="70"/>
      <c r="V71" s="3"/>
      <c r="W71" s="3"/>
      <c r="X71" s="70"/>
      <c r="Y71" s="70"/>
      <c r="Z71" s="70"/>
      <c r="AA71" s="70"/>
      <c r="AB71" s="70"/>
    </row>
    <row r="72" spans="1:29" s="71" customFormat="1" x14ac:dyDescent="0.25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0"/>
      <c r="T72" s="70"/>
      <c r="U72" s="70"/>
      <c r="V72" s="3"/>
      <c r="W72" s="3"/>
      <c r="X72" s="70"/>
      <c r="Y72" s="70"/>
      <c r="Z72" s="70"/>
      <c r="AA72" s="70"/>
      <c r="AB72" s="70"/>
    </row>
    <row r="73" spans="1:29" s="71" customFormat="1" x14ac:dyDescent="0.25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0"/>
      <c r="T73" s="70"/>
      <c r="U73" s="70"/>
      <c r="V73" s="3"/>
      <c r="W73" s="3"/>
      <c r="X73" s="70"/>
      <c r="Y73" s="70"/>
      <c r="Z73" s="70"/>
      <c r="AA73" s="70"/>
      <c r="AB73" s="70"/>
    </row>
    <row r="74" spans="1:29" s="71" customFormat="1" x14ac:dyDescent="0.25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0"/>
      <c r="T74" s="70"/>
      <c r="U74" s="70"/>
      <c r="V74" s="3"/>
      <c r="W74" s="3"/>
      <c r="X74" s="70"/>
      <c r="Y74" s="70"/>
      <c r="Z74" s="70"/>
      <c r="AA74" s="70"/>
      <c r="AB74" s="70"/>
    </row>
    <row r="75" spans="1:29" s="71" customForma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0"/>
      <c r="T75" s="70"/>
      <c r="U75" s="70"/>
      <c r="V75" s="3"/>
      <c r="W75" s="3"/>
      <c r="X75" s="70"/>
      <c r="Y75" s="70"/>
      <c r="Z75" s="70"/>
      <c r="AA75" s="70"/>
      <c r="AB75" s="70"/>
    </row>
    <row r="76" spans="1:29" s="71" customForma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0"/>
      <c r="T76" s="70"/>
      <c r="U76" s="70" t="s">
        <v>19</v>
      </c>
      <c r="V76" s="3"/>
      <c r="W76" s="3"/>
      <c r="X76" s="70"/>
      <c r="Y76" s="70"/>
      <c r="Z76" s="70"/>
      <c r="AA76" s="70"/>
      <c r="AB76" s="70"/>
    </row>
    <row r="77" spans="1:29" s="71" customForma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0"/>
      <c r="T77" s="70"/>
      <c r="U77" s="70"/>
      <c r="V77" s="3"/>
      <c r="W77" s="3"/>
      <c r="X77" s="70"/>
      <c r="Y77" s="70"/>
      <c r="Z77" s="70"/>
      <c r="AA77" s="70"/>
      <c r="AB77" s="70"/>
    </row>
    <row r="78" spans="1:29" s="71" customFormat="1" x14ac:dyDescent="0.25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0"/>
      <c r="T78" s="70"/>
      <c r="U78" s="70"/>
      <c r="V78" s="3"/>
      <c r="W78" s="3"/>
      <c r="X78" s="70"/>
      <c r="Y78" s="70"/>
      <c r="Z78" s="70"/>
      <c r="AA78" s="70"/>
      <c r="AB78" s="70"/>
    </row>
    <row r="79" spans="1:29" s="71" customFormat="1" x14ac:dyDescent="0.25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0"/>
      <c r="T79" s="70"/>
      <c r="U79" s="70"/>
      <c r="V79" s="3"/>
      <c r="W79" s="3"/>
      <c r="X79" s="70"/>
      <c r="Y79" s="70"/>
      <c r="Z79" s="70"/>
      <c r="AA79" s="70"/>
      <c r="AB79" s="70"/>
    </row>
    <row r="80" spans="1:29" s="71" customFormat="1" x14ac:dyDescent="0.25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0"/>
      <c r="T80" s="70"/>
      <c r="U80" s="70"/>
      <c r="V80" s="3"/>
      <c r="W80" s="3"/>
      <c r="X80" s="70"/>
      <c r="Y80" s="70"/>
      <c r="Z80" s="70"/>
      <c r="AA80" s="70"/>
      <c r="AB80" s="70"/>
    </row>
    <row r="81" spans="1:28" s="71" customFormat="1" x14ac:dyDescent="0.25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0"/>
      <c r="T81" s="70"/>
      <c r="U81" s="70"/>
      <c r="V81" s="3"/>
      <c r="W81" s="3"/>
      <c r="X81" s="70"/>
      <c r="Y81" s="70"/>
      <c r="Z81" s="70"/>
      <c r="AA81" s="70"/>
      <c r="AB81" s="70"/>
    </row>
    <row r="82" spans="1:28" s="71" customFormat="1" x14ac:dyDescent="0.25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0"/>
      <c r="T82" s="70"/>
      <c r="U82" s="70"/>
      <c r="V82" s="3"/>
      <c r="W82" s="3"/>
      <c r="X82" s="70"/>
      <c r="Y82" s="70"/>
      <c r="Z82" s="70"/>
      <c r="AA82" s="70"/>
      <c r="AB82" s="70"/>
    </row>
    <row r="83" spans="1:28" s="71" customFormat="1" x14ac:dyDescent="0.25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0"/>
      <c r="T83" s="70"/>
      <c r="U83" s="70"/>
      <c r="V83" s="3"/>
      <c r="W83" s="3"/>
      <c r="X83" s="70"/>
      <c r="Y83" s="70"/>
      <c r="Z83" s="70"/>
      <c r="AA83" s="70"/>
      <c r="AB83" s="70"/>
    </row>
    <row r="84" spans="1:28" s="71" customFormat="1" x14ac:dyDescent="0.25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0"/>
      <c r="T84" s="70"/>
      <c r="U84" s="70"/>
      <c r="V84" s="3"/>
      <c r="W84" s="3"/>
      <c r="X84" s="70"/>
      <c r="Y84" s="70"/>
      <c r="Z84" s="70"/>
      <c r="AA84" s="70"/>
      <c r="AB84" s="70"/>
    </row>
    <row r="85" spans="1:28" s="71" customFormat="1" x14ac:dyDescent="0.25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0"/>
      <c r="T85" s="70"/>
      <c r="U85" s="70"/>
      <c r="V85" s="3"/>
      <c r="W85" s="3"/>
      <c r="X85" s="70"/>
      <c r="Y85" s="70"/>
      <c r="Z85" s="70"/>
      <c r="AA85" s="70"/>
      <c r="AB85" s="70"/>
    </row>
    <row r="86" spans="1:28" s="71" customFormat="1" x14ac:dyDescent="0.25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0"/>
      <c r="T86" s="70"/>
      <c r="U86" s="70"/>
      <c r="V86" s="3"/>
      <c r="W86" s="3"/>
      <c r="X86" s="70"/>
      <c r="Y86" s="70"/>
      <c r="Z86" s="70"/>
      <c r="AA86" s="70"/>
      <c r="AB86" s="70"/>
    </row>
    <row r="87" spans="1:28" s="71" customFormat="1" x14ac:dyDescent="0.25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0"/>
      <c r="T87" s="70"/>
      <c r="U87" s="70"/>
      <c r="V87" s="3"/>
      <c r="W87" s="3"/>
      <c r="X87" s="70"/>
      <c r="Y87" s="70"/>
      <c r="Z87" s="70"/>
      <c r="AA87" s="70"/>
      <c r="AB87" s="70"/>
    </row>
    <row r="88" spans="1:28" s="71" customFormat="1" x14ac:dyDescent="0.25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0"/>
      <c r="T88" s="70"/>
      <c r="U88" s="70"/>
      <c r="V88" s="3"/>
      <c r="W88" s="3"/>
      <c r="X88" s="70"/>
      <c r="Y88" s="70"/>
      <c r="Z88" s="70"/>
      <c r="AA88" s="70"/>
      <c r="AB88" s="70"/>
    </row>
    <row r="89" spans="1:28" s="71" customFormat="1" x14ac:dyDescent="0.25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0"/>
      <c r="T89" s="70"/>
      <c r="U89" s="70"/>
      <c r="V89" s="3"/>
      <c r="W89" s="3"/>
      <c r="X89" s="70"/>
      <c r="Y89" s="70"/>
      <c r="Z89" s="70"/>
      <c r="AA89" s="70"/>
      <c r="AB89" s="70"/>
    </row>
    <row r="90" spans="1:28" s="71" customFormat="1" x14ac:dyDescent="0.25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0"/>
      <c r="T90" s="70"/>
      <c r="U90" s="70"/>
      <c r="V90" s="3"/>
      <c r="W90" s="3"/>
      <c r="X90" s="70"/>
      <c r="Y90" s="70"/>
      <c r="Z90" s="70"/>
      <c r="AA90" s="70"/>
      <c r="AB90" s="70"/>
    </row>
    <row r="91" spans="1:28" s="71" customFormat="1" x14ac:dyDescent="0.25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0"/>
      <c r="T91" s="70"/>
      <c r="U91" s="70"/>
      <c r="V91" s="3"/>
      <c r="W91" s="3"/>
      <c r="X91" s="70"/>
      <c r="Y91" s="70"/>
      <c r="Z91" s="70"/>
      <c r="AA91" s="70"/>
      <c r="AB91" s="70"/>
    </row>
    <row r="92" spans="1:28" s="71" customFormat="1" x14ac:dyDescent="0.25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0"/>
      <c r="T92" s="70"/>
      <c r="U92" s="70"/>
      <c r="V92" s="3"/>
      <c r="W92" s="3"/>
      <c r="X92" s="70"/>
      <c r="Y92" s="70"/>
      <c r="Z92" s="70"/>
      <c r="AA92" s="70"/>
      <c r="AB92" s="70"/>
    </row>
    <row r="93" spans="1:28" s="71" customFormat="1" x14ac:dyDescent="0.25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0"/>
      <c r="T93" s="70"/>
      <c r="U93" s="70"/>
      <c r="V93" s="3"/>
      <c r="W93" s="3"/>
      <c r="X93" s="70"/>
      <c r="Y93" s="70"/>
      <c r="Z93" s="70"/>
      <c r="AA93" s="70"/>
      <c r="AB93" s="70"/>
    </row>
    <row r="94" spans="1:28" s="71" customFormat="1" x14ac:dyDescent="0.25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0"/>
      <c r="T94" s="70"/>
      <c r="U94" s="70"/>
      <c r="V94" s="3"/>
      <c r="W94" s="3"/>
      <c r="X94" s="70"/>
      <c r="Y94" s="70"/>
      <c r="Z94" s="70"/>
      <c r="AA94" s="70"/>
      <c r="AB94" s="70"/>
    </row>
    <row r="95" spans="1:28" s="71" customFormat="1" x14ac:dyDescent="0.25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0"/>
      <c r="T95" s="70"/>
      <c r="U95" s="70"/>
      <c r="V95" s="3"/>
      <c r="W95" s="3"/>
      <c r="X95" s="70"/>
      <c r="Y95" s="70"/>
      <c r="Z95" s="70"/>
      <c r="AA95" s="70"/>
      <c r="AB95" s="70"/>
    </row>
    <row r="96" spans="1:28" s="71" customFormat="1" x14ac:dyDescent="0.25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0"/>
      <c r="T96" s="70"/>
      <c r="U96" s="70"/>
      <c r="V96" s="3"/>
      <c r="W96" s="3"/>
      <c r="X96" s="70"/>
      <c r="Y96" s="70"/>
      <c r="Z96" s="70"/>
      <c r="AA96" s="70"/>
      <c r="AB96" s="70"/>
    </row>
    <row r="97" spans="1:28" s="71" customFormat="1" x14ac:dyDescent="0.25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0"/>
      <c r="T97" s="70"/>
      <c r="U97" s="70"/>
      <c r="V97" s="3"/>
      <c r="W97" s="3"/>
      <c r="X97" s="70"/>
      <c r="Y97" s="70"/>
      <c r="Z97" s="70"/>
      <c r="AA97" s="70"/>
      <c r="AB97" s="70"/>
    </row>
    <row r="98" spans="1:28" s="71" customFormat="1" x14ac:dyDescent="0.25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0"/>
      <c r="T98" s="70"/>
      <c r="U98" s="70"/>
      <c r="V98" s="3"/>
      <c r="W98" s="3"/>
      <c r="X98" s="70"/>
      <c r="Y98" s="70"/>
      <c r="Z98" s="70"/>
      <c r="AA98" s="70"/>
      <c r="AB98" s="70"/>
    </row>
    <row r="99" spans="1:28" s="71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0"/>
      <c r="T99" s="70"/>
      <c r="U99" s="70"/>
      <c r="V99" s="3"/>
      <c r="W99" s="3"/>
      <c r="X99" s="70"/>
      <c r="Y99" s="70"/>
      <c r="Z99" s="70"/>
      <c r="AA99" s="70"/>
      <c r="AB99" s="70"/>
    </row>
    <row r="100" spans="1:28" s="71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0"/>
      <c r="T100" s="70"/>
      <c r="U100" s="70"/>
      <c r="V100" s="3"/>
      <c r="W100" s="3"/>
      <c r="X100" s="70"/>
      <c r="Y100" s="70"/>
      <c r="Z100" s="70"/>
      <c r="AA100" s="70"/>
      <c r="AB100" s="70"/>
    </row>
    <row r="101" spans="1:28" s="71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0"/>
      <c r="T101" s="70"/>
      <c r="U101" s="70"/>
      <c r="V101" s="3"/>
      <c r="W101" s="3"/>
      <c r="X101" s="70"/>
      <c r="Y101" s="70"/>
      <c r="Z101" s="70"/>
      <c r="AA101" s="70"/>
      <c r="AB101" s="70"/>
    </row>
    <row r="102" spans="1:28" s="71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0"/>
      <c r="T102" s="70"/>
      <c r="U102" s="70"/>
      <c r="V102" s="3"/>
      <c r="W102" s="3"/>
      <c r="X102" s="70"/>
      <c r="Y102" s="70"/>
      <c r="Z102" s="70"/>
      <c r="AA102" s="70"/>
      <c r="AB102" s="70"/>
    </row>
    <row r="103" spans="1:28" s="71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0"/>
      <c r="T103" s="70"/>
      <c r="U103" s="70"/>
      <c r="V103" s="3"/>
      <c r="W103" s="3"/>
      <c r="X103" s="70"/>
      <c r="Y103" s="70"/>
      <c r="Z103" s="70"/>
      <c r="AA103" s="70"/>
      <c r="AB103" s="70"/>
    </row>
    <row r="104" spans="1:28" s="71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0"/>
      <c r="T104" s="70"/>
      <c r="U104" s="70"/>
      <c r="V104" s="3"/>
      <c r="W104" s="3"/>
      <c r="X104" s="70"/>
      <c r="Y104" s="70"/>
      <c r="Z104" s="70"/>
      <c r="AA104" s="70"/>
      <c r="AB104" s="70"/>
    </row>
    <row r="105" spans="1:28" s="71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0"/>
      <c r="T105" s="70"/>
      <c r="U105" s="70"/>
      <c r="V105" s="3"/>
      <c r="W105" s="3"/>
      <c r="X105" s="70"/>
      <c r="Y105" s="70"/>
      <c r="Z105" s="70"/>
      <c r="AA105" s="70"/>
      <c r="AB105" s="70"/>
    </row>
    <row r="106" spans="1:28" s="71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0"/>
      <c r="T106" s="70"/>
      <c r="U106" s="70"/>
      <c r="V106" s="3"/>
      <c r="W106" s="3"/>
      <c r="X106" s="70"/>
      <c r="Y106" s="70"/>
      <c r="Z106" s="70"/>
      <c r="AA106" s="70"/>
      <c r="AB106" s="70"/>
    </row>
    <row r="107" spans="1:28" s="71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0"/>
      <c r="T107" s="70"/>
      <c r="U107" s="70"/>
      <c r="V107" s="3"/>
      <c r="W107" s="3"/>
      <c r="X107" s="70"/>
      <c r="Y107" s="70"/>
      <c r="Z107" s="70"/>
      <c r="AA107" s="70"/>
      <c r="AB107" s="70"/>
    </row>
    <row r="108" spans="1:28" s="71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0"/>
      <c r="T108" s="70"/>
      <c r="U108" s="70"/>
      <c r="V108" s="3"/>
      <c r="W108" s="3"/>
      <c r="X108" s="70"/>
      <c r="Y108" s="70"/>
      <c r="Z108" s="70"/>
      <c r="AA108" s="70"/>
      <c r="AB108" s="70"/>
    </row>
    <row r="109" spans="1:28" s="71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0"/>
      <c r="T109" s="70"/>
      <c r="U109" s="70"/>
      <c r="V109" s="3"/>
      <c r="W109" s="3"/>
      <c r="X109" s="70"/>
      <c r="Y109" s="70"/>
      <c r="Z109" s="70"/>
      <c r="AA109" s="70"/>
      <c r="AB109" s="70"/>
    </row>
    <row r="110" spans="1:28" s="71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0"/>
      <c r="T110" s="70"/>
      <c r="U110" s="70"/>
      <c r="V110" s="3"/>
      <c r="W110" s="3"/>
      <c r="X110" s="70"/>
      <c r="Y110" s="70"/>
      <c r="Z110" s="70"/>
      <c r="AA110" s="70"/>
      <c r="AB110" s="70"/>
    </row>
    <row r="111" spans="1:28" s="71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0"/>
      <c r="T111" s="70"/>
      <c r="U111" s="70"/>
      <c r="V111" s="3"/>
      <c r="W111" s="3"/>
      <c r="X111" s="70"/>
      <c r="Y111" s="70"/>
      <c r="Z111" s="70"/>
      <c r="AA111" s="70"/>
      <c r="AB111" s="70"/>
    </row>
    <row r="112" spans="1:28" s="71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0"/>
      <c r="T112" s="70"/>
      <c r="U112" s="70"/>
      <c r="V112" s="3"/>
      <c r="W112" s="3"/>
      <c r="X112" s="70"/>
      <c r="Y112" s="70"/>
      <c r="Z112" s="70"/>
      <c r="AA112" s="70"/>
      <c r="AB112" s="70"/>
    </row>
    <row r="113" spans="1:28" s="71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0"/>
      <c r="T113" s="70"/>
      <c r="U113" s="70"/>
      <c r="V113" s="3"/>
      <c r="W113" s="3"/>
      <c r="X113" s="70"/>
      <c r="Y113" s="70"/>
      <c r="Z113" s="70"/>
      <c r="AA113" s="70"/>
      <c r="AB113" s="70"/>
    </row>
    <row r="114" spans="1:28" s="71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0"/>
      <c r="T114" s="70"/>
      <c r="U114" s="70"/>
      <c r="V114" s="3"/>
      <c r="W114" s="3"/>
      <c r="X114" s="70"/>
      <c r="Y114" s="70"/>
      <c r="Z114" s="70"/>
      <c r="AA114" s="70"/>
      <c r="AB114" s="70"/>
    </row>
    <row r="115" spans="1:28" s="71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0"/>
      <c r="T115" s="70"/>
      <c r="U115" s="70"/>
      <c r="V115" s="3"/>
      <c r="W115" s="3"/>
      <c r="X115" s="70"/>
      <c r="Y115" s="70"/>
      <c r="Z115" s="70"/>
      <c r="AA115" s="70"/>
      <c r="AB115" s="70"/>
    </row>
    <row r="116" spans="1:28" s="71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0"/>
      <c r="T116" s="70"/>
      <c r="U116" s="70"/>
      <c r="V116" s="3"/>
      <c r="W116" s="3"/>
      <c r="X116" s="70"/>
      <c r="Y116" s="70"/>
      <c r="Z116" s="70"/>
      <c r="AA116" s="70"/>
      <c r="AB116" s="70"/>
    </row>
    <row r="117" spans="1:28" s="71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0"/>
      <c r="T117" s="70"/>
      <c r="U117" s="70"/>
      <c r="V117" s="3"/>
      <c r="W117" s="3"/>
      <c r="X117" s="70"/>
      <c r="Y117" s="70"/>
      <c r="Z117" s="70"/>
      <c r="AA117" s="70"/>
      <c r="AB117" s="70"/>
    </row>
    <row r="118" spans="1:28" s="71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0"/>
      <c r="T118" s="70"/>
      <c r="U118" s="70"/>
      <c r="V118" s="3"/>
      <c r="W118" s="3"/>
      <c r="X118" s="70"/>
      <c r="Y118" s="70"/>
      <c r="Z118" s="70"/>
      <c r="AA118" s="70"/>
      <c r="AB118" s="70"/>
    </row>
    <row r="119" spans="1:28" s="71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0"/>
      <c r="T119" s="70"/>
      <c r="U119" s="70"/>
      <c r="V119" s="3"/>
      <c r="W119" s="3"/>
      <c r="X119" s="70"/>
      <c r="Y119" s="70"/>
      <c r="Z119" s="70"/>
      <c r="AA119" s="70"/>
      <c r="AB119" s="70"/>
    </row>
    <row r="120" spans="1:28" s="71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0"/>
      <c r="T120" s="70"/>
      <c r="U120" s="70"/>
      <c r="V120" s="3"/>
      <c r="W120" s="3"/>
      <c r="X120" s="70"/>
      <c r="Y120" s="70"/>
      <c r="Z120" s="70"/>
      <c r="AA120" s="70"/>
      <c r="AB120" s="70"/>
    </row>
    <row r="121" spans="1:28" s="71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0"/>
      <c r="T121" s="70"/>
      <c r="U121" s="70"/>
      <c r="V121" s="3"/>
      <c r="W121" s="3"/>
      <c r="X121" s="70"/>
      <c r="Y121" s="70"/>
      <c r="Z121" s="70"/>
      <c r="AA121" s="70"/>
      <c r="AB121" s="70"/>
    </row>
    <row r="122" spans="1:28" s="71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0"/>
      <c r="T122" s="70"/>
      <c r="U122" s="70"/>
      <c r="V122" s="3"/>
      <c r="W122" s="3"/>
      <c r="X122" s="70"/>
      <c r="Y122" s="70"/>
      <c r="Z122" s="70"/>
      <c r="AA122" s="70"/>
      <c r="AB122" s="70"/>
    </row>
    <row r="123" spans="1:28" s="71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0"/>
      <c r="T123" s="70"/>
      <c r="U123" s="70"/>
      <c r="V123" s="3"/>
      <c r="W123" s="3"/>
      <c r="X123" s="70"/>
      <c r="Y123" s="70"/>
      <c r="Z123" s="70"/>
      <c r="AA123" s="70"/>
      <c r="AB123" s="70"/>
    </row>
    <row r="124" spans="1:28" s="71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0"/>
      <c r="T124" s="70"/>
      <c r="U124" s="70"/>
      <c r="V124" s="3"/>
      <c r="W124" s="3"/>
      <c r="X124" s="70"/>
      <c r="Y124" s="70"/>
      <c r="Z124" s="70"/>
      <c r="AA124" s="70"/>
      <c r="AB124" s="70"/>
    </row>
    <row r="125" spans="1:28" s="71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0"/>
      <c r="T125" s="70"/>
      <c r="U125" s="70"/>
      <c r="V125" s="3"/>
      <c r="W125" s="3"/>
      <c r="X125" s="70"/>
      <c r="Y125" s="70"/>
      <c r="Z125" s="70"/>
      <c r="AA125" s="70"/>
      <c r="AB125" s="70"/>
    </row>
    <row r="126" spans="1:28" s="71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0"/>
      <c r="T126" s="70"/>
      <c r="U126" s="70"/>
      <c r="V126" s="3"/>
      <c r="W126" s="3"/>
      <c r="X126" s="70"/>
      <c r="Y126" s="70"/>
      <c r="Z126" s="70"/>
      <c r="AA126" s="70"/>
      <c r="AB126" s="70"/>
    </row>
    <row r="127" spans="1:28" s="71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0"/>
      <c r="T127" s="70"/>
      <c r="U127" s="70"/>
      <c r="V127" s="3"/>
      <c r="W127" s="3"/>
      <c r="X127" s="70"/>
      <c r="Y127" s="70"/>
      <c r="Z127" s="70"/>
      <c r="AA127" s="70"/>
      <c r="AB127" s="70"/>
    </row>
    <row r="128" spans="1:28" s="71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0"/>
      <c r="T128" s="70"/>
      <c r="U128" s="70"/>
      <c r="V128" s="3"/>
      <c r="W128" s="3"/>
      <c r="X128" s="70"/>
      <c r="Y128" s="70"/>
      <c r="Z128" s="70"/>
      <c r="AA128" s="70"/>
      <c r="AB128" s="70"/>
    </row>
    <row r="129" spans="1:28" s="71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0"/>
      <c r="T129" s="70"/>
      <c r="U129" s="70"/>
      <c r="V129" s="3"/>
      <c r="W129" s="3"/>
      <c r="X129" s="70"/>
      <c r="Y129" s="70"/>
      <c r="Z129" s="70"/>
      <c r="AA129" s="70"/>
      <c r="AB129" s="70"/>
    </row>
    <row r="130" spans="1:28" s="71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0"/>
      <c r="T130" s="70"/>
      <c r="U130" s="70"/>
      <c r="V130" s="3"/>
      <c r="W130" s="3"/>
      <c r="X130" s="70"/>
      <c r="Y130" s="70"/>
      <c r="Z130" s="70"/>
      <c r="AA130" s="70"/>
      <c r="AB130" s="70"/>
    </row>
    <row r="131" spans="1:28" s="71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0"/>
      <c r="T131" s="70"/>
      <c r="U131" s="70"/>
      <c r="V131" s="3"/>
      <c r="W131" s="3"/>
      <c r="X131" s="70"/>
      <c r="Y131" s="70"/>
      <c r="Z131" s="70"/>
      <c r="AA131" s="70"/>
      <c r="AB131" s="70"/>
    </row>
    <row r="132" spans="1:28" s="71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0"/>
      <c r="T132" s="70"/>
      <c r="U132" s="70"/>
      <c r="V132" s="3"/>
      <c r="W132" s="3"/>
      <c r="X132" s="70"/>
      <c r="Y132" s="70"/>
      <c r="Z132" s="70"/>
      <c r="AA132" s="70"/>
      <c r="AB132" s="70"/>
    </row>
    <row r="133" spans="1:28" s="71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0"/>
      <c r="T133" s="70"/>
      <c r="U133" s="70"/>
      <c r="V133" s="3"/>
      <c r="W133" s="3"/>
      <c r="X133" s="70"/>
      <c r="Y133" s="70"/>
      <c r="Z133" s="70"/>
      <c r="AA133" s="70"/>
      <c r="AB133" s="70"/>
    </row>
    <row r="134" spans="1:28" s="71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0"/>
      <c r="T134" s="70"/>
      <c r="U134" s="70"/>
      <c r="V134" s="3"/>
      <c r="W134" s="3"/>
      <c r="X134" s="70"/>
      <c r="Y134" s="70"/>
      <c r="Z134" s="70"/>
      <c r="AA134" s="70"/>
      <c r="AB134" s="70"/>
    </row>
    <row r="135" spans="1:28" s="71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0"/>
      <c r="T135" s="70"/>
      <c r="U135" s="70"/>
      <c r="V135" s="3"/>
      <c r="W135" s="3"/>
      <c r="X135" s="70"/>
      <c r="Y135" s="70"/>
      <c r="Z135" s="70"/>
      <c r="AA135" s="70"/>
      <c r="AB135" s="70"/>
    </row>
    <row r="136" spans="1:28" s="71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0"/>
      <c r="T136" s="70"/>
      <c r="U136" s="70"/>
      <c r="V136" s="3"/>
      <c r="W136" s="3"/>
      <c r="X136" s="70"/>
      <c r="Y136" s="70"/>
      <c r="Z136" s="70"/>
      <c r="AA136" s="70"/>
      <c r="AB136" s="70"/>
    </row>
    <row r="137" spans="1:28" s="71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0"/>
      <c r="T137" s="70"/>
      <c r="U137" s="70"/>
      <c r="V137" s="3"/>
      <c r="W137" s="3"/>
      <c r="X137" s="70"/>
      <c r="Y137" s="70"/>
      <c r="Z137" s="70"/>
      <c r="AA137" s="70"/>
      <c r="AB137" s="70"/>
    </row>
    <row r="138" spans="1:28" s="71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0"/>
      <c r="T138" s="70"/>
      <c r="U138" s="70"/>
      <c r="V138" s="3"/>
      <c r="W138" s="3"/>
      <c r="X138" s="70"/>
      <c r="Y138" s="70"/>
      <c r="Z138" s="70"/>
      <c r="AA138" s="70"/>
      <c r="AB138" s="70"/>
    </row>
    <row r="139" spans="1:28" s="71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0"/>
      <c r="T139" s="70"/>
      <c r="U139" s="70"/>
      <c r="V139" s="3"/>
      <c r="W139" s="3"/>
      <c r="X139" s="70"/>
      <c r="Y139" s="70"/>
      <c r="Z139" s="70"/>
      <c r="AA139" s="70"/>
      <c r="AB139" s="70"/>
    </row>
    <row r="140" spans="1:28" s="71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0"/>
      <c r="T140" s="70"/>
      <c r="U140" s="70"/>
      <c r="V140" s="3"/>
      <c r="W140" s="3"/>
      <c r="X140" s="70"/>
      <c r="Y140" s="70"/>
      <c r="Z140" s="70"/>
      <c r="AA140" s="70"/>
      <c r="AB140" s="70"/>
    </row>
    <row r="141" spans="1:28" s="71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0"/>
      <c r="T141" s="70"/>
      <c r="U141" s="70"/>
      <c r="V141" s="3"/>
      <c r="W141" s="3"/>
      <c r="X141" s="70"/>
      <c r="Y141" s="70"/>
      <c r="Z141" s="70"/>
      <c r="AA141" s="70"/>
      <c r="AB141" s="70"/>
    </row>
    <row r="142" spans="1:28" s="71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0"/>
      <c r="T142" s="70"/>
      <c r="U142" s="70"/>
      <c r="V142" s="3"/>
      <c r="W142" s="3"/>
      <c r="X142" s="70"/>
      <c r="Y142" s="70"/>
      <c r="Z142" s="70"/>
      <c r="AA142" s="70"/>
      <c r="AB142" s="70"/>
    </row>
    <row r="143" spans="1:28" s="71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0"/>
      <c r="T143" s="70"/>
      <c r="U143" s="70"/>
      <c r="V143" s="3"/>
      <c r="W143" s="3"/>
      <c r="X143" s="70"/>
      <c r="Y143" s="70"/>
      <c r="Z143" s="70"/>
      <c r="AA143" s="70"/>
      <c r="AB143" s="70"/>
    </row>
    <row r="144" spans="1:28" s="71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0"/>
      <c r="T144" s="70"/>
      <c r="U144" s="70"/>
      <c r="V144" s="3"/>
      <c r="W144" s="3"/>
      <c r="X144" s="70"/>
      <c r="Y144" s="70"/>
      <c r="Z144" s="70"/>
      <c r="AA144" s="70"/>
      <c r="AB144" s="70"/>
    </row>
    <row r="145" spans="1:28" s="71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0"/>
      <c r="T145" s="70"/>
      <c r="U145" s="70"/>
      <c r="V145" s="3"/>
      <c r="W145" s="3"/>
      <c r="X145" s="70"/>
      <c r="Y145" s="70"/>
      <c r="Z145" s="70"/>
      <c r="AA145" s="70"/>
      <c r="AB145" s="70"/>
    </row>
    <row r="146" spans="1:28" s="71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0"/>
      <c r="T146" s="70"/>
      <c r="U146" s="70"/>
      <c r="V146" s="3"/>
      <c r="W146" s="3"/>
      <c r="X146" s="70"/>
      <c r="Y146" s="70"/>
      <c r="Z146" s="70"/>
      <c r="AA146" s="70"/>
      <c r="AB146" s="70"/>
    </row>
    <row r="147" spans="1:28" s="71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0"/>
      <c r="T147" s="70"/>
      <c r="U147" s="70"/>
      <c r="V147" s="3"/>
      <c r="W147" s="3"/>
      <c r="X147" s="70"/>
      <c r="Y147" s="70"/>
      <c r="Z147" s="70"/>
      <c r="AA147" s="70"/>
      <c r="AB147" s="70"/>
    </row>
    <row r="148" spans="1:28" s="71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0"/>
      <c r="T148" s="70"/>
      <c r="U148" s="70"/>
      <c r="V148" s="3"/>
      <c r="W148" s="3"/>
      <c r="X148" s="70"/>
      <c r="Y148" s="70"/>
      <c r="Z148" s="70"/>
      <c r="AA148" s="70"/>
      <c r="AB148" s="70"/>
    </row>
    <row r="149" spans="1:28" s="71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0"/>
      <c r="T149" s="70"/>
      <c r="U149" s="70"/>
      <c r="V149" s="3"/>
      <c r="W149" s="3"/>
      <c r="X149" s="70"/>
      <c r="Y149" s="70"/>
      <c r="Z149" s="70"/>
      <c r="AA149" s="70"/>
      <c r="AB149" s="70"/>
    </row>
    <row r="150" spans="1:28" s="71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0"/>
      <c r="T150" s="70"/>
      <c r="U150" s="70"/>
      <c r="V150" s="3"/>
      <c r="W150" s="3"/>
      <c r="X150" s="70"/>
      <c r="Y150" s="70"/>
      <c r="Z150" s="70"/>
      <c r="AA150" s="70"/>
      <c r="AB150" s="70"/>
    </row>
    <row r="151" spans="1:28" s="71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0"/>
      <c r="T151" s="70"/>
      <c r="U151" s="70"/>
      <c r="V151" s="3"/>
      <c r="W151" s="3"/>
      <c r="X151" s="70"/>
      <c r="Y151" s="70"/>
      <c r="Z151" s="70"/>
      <c r="AA151" s="70"/>
      <c r="AB151" s="70"/>
    </row>
    <row r="152" spans="1:28" s="71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0"/>
      <c r="T152" s="70"/>
      <c r="U152" s="70"/>
      <c r="V152" s="3"/>
      <c r="W152" s="3"/>
      <c r="X152" s="70"/>
      <c r="Y152" s="70"/>
      <c r="Z152" s="70"/>
      <c r="AA152" s="70"/>
      <c r="AB152" s="70"/>
    </row>
    <row r="153" spans="1:28" s="71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0"/>
      <c r="T153" s="70"/>
      <c r="U153" s="70"/>
      <c r="V153" s="3"/>
      <c r="W153" s="3"/>
      <c r="X153" s="70"/>
      <c r="Y153" s="70"/>
      <c r="Z153" s="70"/>
      <c r="AA153" s="70"/>
      <c r="AB153" s="70"/>
    </row>
    <row r="154" spans="1:28" s="71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0"/>
      <c r="T154" s="70"/>
      <c r="U154" s="70"/>
      <c r="V154" s="3"/>
      <c r="W154" s="3"/>
      <c r="X154" s="70"/>
      <c r="Y154" s="70"/>
      <c r="Z154" s="70"/>
      <c r="AA154" s="70"/>
      <c r="AB154" s="70"/>
    </row>
    <row r="155" spans="1:28" s="71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0"/>
      <c r="T155" s="70"/>
      <c r="U155" s="70"/>
      <c r="V155" s="3"/>
      <c r="W155" s="3"/>
      <c r="X155" s="70"/>
      <c r="Y155" s="70"/>
      <c r="Z155" s="70"/>
      <c r="AA155" s="70"/>
      <c r="AB155" s="70"/>
    </row>
    <row r="156" spans="1:28" s="71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0"/>
      <c r="T156" s="70"/>
      <c r="U156" s="70"/>
      <c r="V156" s="3"/>
      <c r="W156" s="3"/>
      <c r="X156" s="70"/>
      <c r="Y156" s="70"/>
      <c r="Z156" s="70"/>
      <c r="AA156" s="70"/>
      <c r="AB156" s="70"/>
    </row>
    <row r="157" spans="1:28" s="71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0"/>
      <c r="T157" s="70"/>
      <c r="U157" s="70"/>
      <c r="V157" s="3"/>
      <c r="W157" s="3"/>
      <c r="X157" s="70"/>
      <c r="Y157" s="70"/>
      <c r="Z157" s="70"/>
      <c r="AA157" s="70"/>
      <c r="AB157" s="70"/>
    </row>
    <row r="158" spans="1:28" s="71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0"/>
      <c r="T158" s="70"/>
      <c r="U158" s="70"/>
      <c r="V158" s="3"/>
      <c r="W158" s="3"/>
      <c r="X158" s="70"/>
      <c r="Y158" s="70"/>
      <c r="Z158" s="70"/>
      <c r="AA158" s="70"/>
      <c r="AB158" s="70"/>
    </row>
    <row r="159" spans="1:28" s="71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0"/>
      <c r="T159" s="70"/>
      <c r="U159" s="70"/>
      <c r="V159" s="3"/>
      <c r="W159" s="3"/>
      <c r="X159" s="70"/>
      <c r="Y159" s="70"/>
      <c r="Z159" s="70"/>
      <c r="AA159" s="70"/>
      <c r="AB159" s="70"/>
    </row>
    <row r="160" spans="1:28" s="71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0"/>
      <c r="T160" s="70"/>
      <c r="U160" s="70"/>
      <c r="V160" s="3"/>
      <c r="W160" s="3"/>
      <c r="X160" s="70"/>
      <c r="Y160" s="70"/>
      <c r="Z160" s="70"/>
      <c r="AA160" s="70"/>
      <c r="AB160" s="70"/>
    </row>
    <row r="161" spans="1:28" s="71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0"/>
      <c r="T161" s="70"/>
      <c r="U161" s="70"/>
      <c r="V161" s="3"/>
      <c r="W161" s="3"/>
      <c r="X161" s="70"/>
      <c r="Y161" s="70"/>
      <c r="Z161" s="70"/>
      <c r="AA161" s="70"/>
      <c r="AB161" s="70"/>
    </row>
    <row r="162" spans="1:28" s="71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0"/>
      <c r="T162" s="70"/>
      <c r="U162" s="70"/>
      <c r="V162" s="3"/>
      <c r="W162" s="3"/>
      <c r="X162" s="70"/>
      <c r="Y162" s="70"/>
      <c r="Z162" s="70"/>
      <c r="AA162" s="70"/>
      <c r="AB162" s="70"/>
    </row>
    <row r="163" spans="1:28" s="71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0"/>
      <c r="T163" s="70"/>
      <c r="U163" s="70"/>
      <c r="V163" s="3"/>
      <c r="W163" s="3"/>
      <c r="X163" s="70"/>
      <c r="Y163" s="70"/>
      <c r="Z163" s="70"/>
      <c r="AA163" s="70"/>
      <c r="AB163" s="70"/>
    </row>
    <row r="164" spans="1:28" s="71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0"/>
      <c r="T164" s="70"/>
      <c r="U164" s="70"/>
      <c r="V164" s="3"/>
      <c r="W164" s="3"/>
      <c r="X164" s="70"/>
      <c r="Y164" s="70"/>
      <c r="Z164" s="70"/>
      <c r="AA164" s="70"/>
      <c r="AB164" s="70"/>
    </row>
    <row r="165" spans="1:28" s="71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0"/>
      <c r="T165" s="70"/>
      <c r="U165" s="70"/>
      <c r="V165" s="3"/>
      <c r="W165" s="3"/>
      <c r="X165" s="70"/>
      <c r="Y165" s="70"/>
      <c r="Z165" s="70"/>
      <c r="AA165" s="70"/>
      <c r="AB165" s="70"/>
    </row>
    <row r="166" spans="1:28" s="71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0"/>
      <c r="T166" s="70"/>
      <c r="U166" s="70"/>
      <c r="V166" s="3"/>
      <c r="W166" s="3"/>
      <c r="X166" s="70"/>
      <c r="Y166" s="70"/>
      <c r="Z166" s="70"/>
      <c r="AA166" s="70"/>
      <c r="AB166" s="70"/>
    </row>
    <row r="167" spans="1:28" s="71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0"/>
      <c r="T167" s="70"/>
      <c r="U167" s="70"/>
      <c r="V167" s="3"/>
      <c r="W167" s="3"/>
      <c r="X167" s="70"/>
      <c r="Y167" s="70"/>
      <c r="Z167" s="70"/>
      <c r="AA167" s="70"/>
      <c r="AB167" s="70"/>
    </row>
    <row r="168" spans="1:28" s="71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0"/>
      <c r="T168" s="70"/>
      <c r="U168" s="70"/>
      <c r="V168" s="3"/>
      <c r="W168" s="3"/>
      <c r="X168" s="70"/>
      <c r="Y168" s="70"/>
      <c r="Z168" s="70"/>
      <c r="AA168" s="70"/>
      <c r="AB168" s="70"/>
    </row>
    <row r="169" spans="1:28" s="71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0"/>
      <c r="T169" s="70"/>
      <c r="U169" s="70"/>
      <c r="V169" s="3"/>
      <c r="W169" s="3"/>
      <c r="X169" s="70"/>
      <c r="Y169" s="70"/>
      <c r="Z169" s="70"/>
      <c r="AA169" s="70"/>
      <c r="AB169" s="70"/>
    </row>
    <row r="170" spans="1:28" s="71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0"/>
      <c r="T170" s="70"/>
      <c r="U170" s="70"/>
      <c r="V170" s="3"/>
      <c r="W170" s="3"/>
      <c r="X170" s="70"/>
      <c r="Y170" s="70"/>
      <c r="Z170" s="70"/>
      <c r="AA170" s="70"/>
      <c r="AB170" s="70"/>
    </row>
    <row r="171" spans="1:28" s="71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0"/>
      <c r="T171" s="70"/>
      <c r="U171" s="70"/>
      <c r="V171" s="3"/>
      <c r="W171" s="3"/>
      <c r="X171" s="70"/>
      <c r="Y171" s="70"/>
      <c r="Z171" s="70"/>
      <c r="AA171" s="70"/>
      <c r="AB171" s="70"/>
    </row>
    <row r="172" spans="1:28" s="71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0"/>
      <c r="T172" s="70"/>
      <c r="U172" s="70"/>
      <c r="V172" s="3"/>
      <c r="W172" s="3"/>
      <c r="X172" s="70"/>
      <c r="Y172" s="70"/>
      <c r="Z172" s="70"/>
      <c r="AA172" s="70"/>
      <c r="AB172" s="70"/>
    </row>
    <row r="173" spans="1:28" s="71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0"/>
      <c r="T173" s="70"/>
      <c r="U173" s="70"/>
      <c r="V173" s="3"/>
      <c r="W173" s="3"/>
      <c r="X173" s="70"/>
      <c r="Y173" s="70"/>
      <c r="Z173" s="70"/>
      <c r="AA173" s="70"/>
      <c r="AB173" s="70"/>
    </row>
    <row r="174" spans="1:28" s="71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0"/>
      <c r="T174" s="70"/>
      <c r="U174" s="70"/>
      <c r="V174" s="3"/>
      <c r="W174" s="3"/>
      <c r="X174" s="70"/>
      <c r="Y174" s="70"/>
      <c r="Z174" s="70"/>
      <c r="AA174" s="70"/>
      <c r="AB174" s="70"/>
    </row>
    <row r="175" spans="1:28" s="71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0"/>
      <c r="T175" s="70"/>
      <c r="U175" s="70"/>
      <c r="V175" s="3"/>
      <c r="W175" s="3"/>
      <c r="X175" s="70"/>
      <c r="Y175" s="70"/>
      <c r="Z175" s="70"/>
      <c r="AA175" s="70"/>
      <c r="AB175" s="70"/>
    </row>
    <row r="176" spans="1:28" s="71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0"/>
      <c r="T176" s="70"/>
      <c r="U176" s="70"/>
      <c r="V176" s="3"/>
      <c r="W176" s="3"/>
      <c r="X176" s="70"/>
      <c r="Y176" s="70"/>
      <c r="Z176" s="70"/>
      <c r="AA176" s="70"/>
      <c r="AB176" s="70"/>
    </row>
    <row r="177" spans="1:28" s="71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0"/>
      <c r="T177" s="70"/>
      <c r="U177" s="70"/>
      <c r="V177" s="3"/>
      <c r="W177" s="3"/>
      <c r="X177" s="70"/>
      <c r="Y177" s="70"/>
      <c r="Z177" s="70"/>
      <c r="AA177" s="70"/>
      <c r="AB177" s="70"/>
    </row>
    <row r="178" spans="1:28" s="71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0"/>
      <c r="T178" s="70"/>
      <c r="U178" s="70"/>
      <c r="V178" s="3"/>
      <c r="W178" s="3"/>
      <c r="X178" s="70"/>
      <c r="Y178" s="70"/>
      <c r="Z178" s="70"/>
      <c r="AA178" s="70"/>
      <c r="AB178" s="70"/>
    </row>
    <row r="179" spans="1:28" s="71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0"/>
      <c r="T179" s="70"/>
      <c r="U179" s="70"/>
      <c r="V179" s="3"/>
      <c r="W179" s="3"/>
      <c r="X179" s="70"/>
      <c r="Y179" s="70"/>
      <c r="Z179" s="70"/>
      <c r="AA179" s="70"/>
      <c r="AB179" s="70"/>
    </row>
    <row r="180" spans="1:28" s="71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0"/>
      <c r="T180" s="70"/>
      <c r="U180" s="70"/>
      <c r="V180" s="3"/>
      <c r="W180" s="3"/>
      <c r="X180" s="70"/>
      <c r="Y180" s="70"/>
      <c r="Z180" s="70"/>
      <c r="AA180" s="70"/>
      <c r="AB180" s="70"/>
    </row>
    <row r="181" spans="1:28" s="71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0"/>
      <c r="T181" s="70"/>
      <c r="U181" s="70"/>
      <c r="V181" s="3"/>
      <c r="W181" s="3"/>
      <c r="X181" s="70"/>
      <c r="Y181" s="70"/>
      <c r="Z181" s="70"/>
      <c r="AA181" s="70"/>
      <c r="AB181" s="70"/>
    </row>
    <row r="182" spans="1:28" s="71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0"/>
      <c r="T182" s="70"/>
      <c r="U182" s="70"/>
      <c r="V182" s="3"/>
      <c r="W182" s="3"/>
      <c r="X182" s="70"/>
      <c r="Y182" s="70"/>
      <c r="Z182" s="70"/>
      <c r="AA182" s="70"/>
      <c r="AB182" s="70"/>
    </row>
    <row r="183" spans="1:28" s="71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0"/>
      <c r="T183" s="70"/>
      <c r="U183" s="70"/>
      <c r="V183" s="3"/>
      <c r="W183" s="3"/>
      <c r="X183" s="70"/>
      <c r="Y183" s="70"/>
      <c r="Z183" s="70"/>
      <c r="AA183" s="70"/>
      <c r="AB183" s="70"/>
    </row>
    <row r="184" spans="1:28" s="71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0"/>
      <c r="T184" s="70"/>
      <c r="U184" s="70"/>
      <c r="V184" s="3"/>
      <c r="W184" s="3"/>
      <c r="X184" s="70"/>
      <c r="Y184" s="70"/>
      <c r="Z184" s="70"/>
      <c r="AA184" s="70"/>
      <c r="AB184" s="70"/>
    </row>
    <row r="185" spans="1:28" s="71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0"/>
      <c r="T185" s="70"/>
      <c r="U185" s="70"/>
      <c r="V185" s="3"/>
      <c r="W185" s="3"/>
      <c r="X185" s="70"/>
      <c r="Y185" s="70"/>
      <c r="Z185" s="70"/>
      <c r="AA185" s="70"/>
      <c r="AB185" s="70"/>
    </row>
    <row r="186" spans="1:28" s="71" customFormat="1" x14ac:dyDescent="0.25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0"/>
      <c r="T186" s="70"/>
      <c r="U186" s="70"/>
      <c r="V186" s="3"/>
      <c r="W186" s="3"/>
      <c r="X186" s="70"/>
      <c r="Y186" s="70"/>
      <c r="Z186" s="70"/>
      <c r="AA186" s="70"/>
      <c r="AB186" s="70"/>
    </row>
    <row r="187" spans="1:28" s="71" customFormat="1" x14ac:dyDescent="0.25">
      <c r="A187" s="41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50"/>
      <c r="N187" s="50"/>
      <c r="O187" s="50"/>
      <c r="P187" s="50"/>
      <c r="Q187" s="50"/>
      <c r="R187" s="50"/>
      <c r="S187" s="70"/>
      <c r="T187" s="70"/>
      <c r="U187" s="70"/>
      <c r="V187" s="3"/>
      <c r="W187" s="3"/>
      <c r="X187" s="70"/>
      <c r="Y187" s="70"/>
      <c r="Z187" s="70"/>
      <c r="AA187" s="70"/>
      <c r="AB187" s="70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14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25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  <row r="282" spans="1:28" s="6" customFormat="1" x14ac:dyDescent="0.25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3"/>
      <c r="T282" s="53"/>
      <c r="U282" s="53"/>
      <c r="V282" s="54"/>
      <c r="W282" s="54"/>
      <c r="X282" s="53"/>
      <c r="Y282" s="53"/>
      <c r="Z282" s="53"/>
      <c r="AA282" s="53"/>
      <c r="AB282" s="53"/>
    </row>
  </sheetData>
  <mergeCells count="19">
    <mergeCell ref="D10:AB10"/>
    <mergeCell ref="X1:AB1"/>
    <mergeCell ref="X2:AB2"/>
    <mergeCell ref="W5:AB7"/>
    <mergeCell ref="W8:AB8"/>
    <mergeCell ref="D9:AB9"/>
    <mergeCell ref="I15:R16"/>
    <mergeCell ref="B67:S67"/>
    <mergeCell ref="Y67:AB67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</mergeCells>
  <printOptions horizontalCentered="1"/>
  <pageMargins left="0.78740157480314965" right="0.39370078740157483" top="0.78740157480314965" bottom="0.78740157480314965" header="0.31496062992125984" footer="0"/>
  <pageSetup paperSize="9" scale="51" fitToHeight="0" orientation="landscape" useFirstPageNumber="1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и показатель</vt:lpstr>
      <vt:lpstr>'бюджет и показатель'!Заголовки_для_печати</vt:lpstr>
      <vt:lpstr>'бюджет и показатель'!Область_печати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Васильева Наталья Владимировна</cp:lastModifiedBy>
  <cp:lastPrinted>2024-07-24T11:41:28Z</cp:lastPrinted>
  <dcterms:created xsi:type="dcterms:W3CDTF">2018-10-15T09:37:28Z</dcterms:created>
  <dcterms:modified xsi:type="dcterms:W3CDTF">2024-08-08T11:03:05Z</dcterms:modified>
</cp:coreProperties>
</file>